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1720" yWindow="-30" windowWidth="21720" windowHeight="13140" tabRatio="755" activeTab="5"/>
  </bookViews>
  <sheets>
    <sheet name="scratch" sheetId="3" r:id="rId1"/>
    <sheet name="3531f_a3.50" sheetId="8" r:id="rId2"/>
    <sheet name="targ_a_3.25" sheetId="14" r:id="rId3"/>
    <sheet name="targ_3.25_b" sheetId="16" r:id="rId4"/>
    <sheet name="targ_3.4_a" sheetId="13" r:id="rId5"/>
    <sheet name="targ_a_4.0" sheetId="17" r:id="rId6"/>
    <sheet name="targ_compare" sheetId="15" r:id="rId7"/>
    <sheet name="Sheet3" sheetId="12" r:id="rId8"/>
  </sheets>
  <definedNames>
    <definedName name="_xlnm.Print_Area" localSheetId="0">scratch!$Q$18:$U$31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7" l="1"/>
  <c r="G21" i="17" s="1"/>
  <c r="H21" i="17" s="1"/>
  <c r="G20" i="17"/>
  <c r="H20" i="17" s="1"/>
  <c r="E20" i="17"/>
  <c r="E19" i="17"/>
  <c r="G19" i="17" s="1"/>
  <c r="H19" i="17" s="1"/>
  <c r="G18" i="17"/>
  <c r="H18" i="17" s="1"/>
  <c r="E18" i="17"/>
  <c r="E17" i="17"/>
  <c r="G17" i="17" s="1"/>
  <c r="H17" i="17" s="1"/>
  <c r="G16" i="17"/>
  <c r="H16" i="17" s="1"/>
  <c r="E16" i="17"/>
  <c r="E15" i="17"/>
  <c r="G15" i="17" s="1"/>
  <c r="H15" i="17" s="1"/>
  <c r="G14" i="17"/>
  <c r="H14" i="17" s="1"/>
  <c r="E14" i="17"/>
  <c r="E13" i="17"/>
  <c r="G13" i="17" s="1"/>
  <c r="H13" i="17" s="1"/>
  <c r="G12" i="17"/>
  <c r="H12" i="17" s="1"/>
  <c r="E12" i="17"/>
  <c r="E11" i="17"/>
  <c r="G11" i="17" s="1"/>
  <c r="H11" i="17" s="1"/>
  <c r="G10" i="17"/>
  <c r="H10" i="17" s="1"/>
  <c r="E10" i="17"/>
  <c r="E9" i="17"/>
  <c r="G9" i="17" s="1"/>
  <c r="H9" i="17" s="1"/>
  <c r="G8" i="17"/>
  <c r="H8" i="17" s="1"/>
  <c r="E8" i="17"/>
  <c r="E7" i="17"/>
  <c r="G7" i="17" s="1"/>
  <c r="H7" i="17" s="1"/>
  <c r="E4" i="17"/>
  <c r="E21" i="16" l="1"/>
  <c r="G21" i="16" s="1"/>
  <c r="H21" i="16" s="1"/>
  <c r="G20" i="16"/>
  <c r="H20" i="16" s="1"/>
  <c r="E20" i="16"/>
  <c r="E19" i="16"/>
  <c r="G19" i="16" s="1"/>
  <c r="H19" i="16" s="1"/>
  <c r="G18" i="16"/>
  <c r="H18" i="16" s="1"/>
  <c r="E18" i="16"/>
  <c r="E17" i="16"/>
  <c r="G17" i="16" s="1"/>
  <c r="H17" i="16" s="1"/>
  <c r="G16" i="16"/>
  <c r="H16" i="16" s="1"/>
  <c r="E16" i="16"/>
  <c r="E15" i="16"/>
  <c r="G15" i="16" s="1"/>
  <c r="H15" i="16" s="1"/>
  <c r="G14" i="16"/>
  <c r="H14" i="16" s="1"/>
  <c r="E14" i="16"/>
  <c r="E13" i="16"/>
  <c r="G13" i="16" s="1"/>
  <c r="H13" i="16" s="1"/>
  <c r="G12" i="16"/>
  <c r="H12" i="16" s="1"/>
  <c r="E12" i="16"/>
  <c r="E11" i="16"/>
  <c r="G11" i="16" s="1"/>
  <c r="H11" i="16" s="1"/>
  <c r="G10" i="16"/>
  <c r="H10" i="16" s="1"/>
  <c r="E10" i="16"/>
  <c r="E9" i="16"/>
  <c r="G9" i="16" s="1"/>
  <c r="H9" i="16" s="1"/>
  <c r="G8" i="16"/>
  <c r="H8" i="16" s="1"/>
  <c r="E8" i="16"/>
  <c r="E7" i="16"/>
  <c r="G7" i="16" s="1"/>
  <c r="H7" i="16" s="1"/>
  <c r="E4" i="16"/>
  <c r="H7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19" i="14"/>
  <c r="E21" i="14"/>
  <c r="G21" i="14" s="1"/>
  <c r="H21" i="14" s="1"/>
  <c r="E20" i="14"/>
  <c r="G20" i="14" s="1"/>
  <c r="H20" i="14" s="1"/>
  <c r="E19" i="14"/>
  <c r="G19" i="14" s="1"/>
  <c r="E18" i="14"/>
  <c r="G18" i="14" s="1"/>
  <c r="H18" i="14" s="1"/>
  <c r="E17" i="14"/>
  <c r="G17" i="14" s="1"/>
  <c r="H17" i="14" s="1"/>
  <c r="E16" i="14"/>
  <c r="G16" i="14" s="1"/>
  <c r="H16" i="14" s="1"/>
  <c r="E15" i="14"/>
  <c r="G15" i="14" s="1"/>
  <c r="H15" i="14" s="1"/>
  <c r="E14" i="14"/>
  <c r="G14" i="14" s="1"/>
  <c r="H14" i="14" s="1"/>
  <c r="E13" i="14"/>
  <c r="G13" i="14" s="1"/>
  <c r="H13" i="14" s="1"/>
  <c r="E12" i="14"/>
  <c r="G12" i="14" s="1"/>
  <c r="H12" i="14" s="1"/>
  <c r="E11" i="14"/>
  <c r="G11" i="14" s="1"/>
  <c r="H11" i="14" s="1"/>
  <c r="E10" i="14"/>
  <c r="G10" i="14" s="1"/>
  <c r="H10" i="14" s="1"/>
  <c r="E9" i="14"/>
  <c r="G9" i="14" s="1"/>
  <c r="H9" i="14" s="1"/>
  <c r="E8" i="14"/>
  <c r="G8" i="14" s="1"/>
  <c r="H8" i="14" s="1"/>
  <c r="E7" i="14"/>
  <c r="G7" i="14" s="1"/>
  <c r="H7" i="14" s="1"/>
  <c r="E4" i="14"/>
  <c r="E4" i="13"/>
  <c r="E21" i="13"/>
  <c r="E20" i="13"/>
  <c r="G20" i="13" s="1"/>
  <c r="E19" i="13"/>
  <c r="E18" i="13"/>
  <c r="E17" i="13"/>
  <c r="G17" i="13" s="1"/>
  <c r="E16" i="13"/>
  <c r="E15" i="13"/>
  <c r="E14" i="13"/>
  <c r="E13" i="13"/>
  <c r="G13" i="13" s="1"/>
  <c r="E12" i="13"/>
  <c r="G12" i="13" s="1"/>
  <c r="E11" i="13"/>
  <c r="E10" i="13"/>
  <c r="E9" i="13"/>
  <c r="G9" i="13" s="1"/>
  <c r="E8" i="13"/>
  <c r="G8" i="13" s="1"/>
  <c r="E7" i="13"/>
  <c r="G16" i="13" l="1"/>
  <c r="G7" i="13"/>
  <c r="G11" i="13"/>
  <c r="G15" i="13"/>
  <c r="G19" i="13"/>
  <c r="G21" i="13"/>
  <c r="G10" i="13"/>
  <c r="G14" i="13"/>
  <c r="G18" i="13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7" i="12"/>
  <c r="N6" i="8" l="1"/>
  <c r="K6" i="8" s="1"/>
  <c r="N11" i="8"/>
  <c r="K11" i="8" s="1"/>
  <c r="I11" i="8"/>
  <c r="Q6" i="8"/>
  <c r="I6" i="8"/>
  <c r="Q7" i="8"/>
  <c r="Q8" i="8"/>
  <c r="Q9" i="8"/>
  <c r="Q10" i="8"/>
  <c r="Q11" i="8"/>
  <c r="Q12" i="8"/>
  <c r="Q13" i="8"/>
  <c r="Q14" i="8"/>
  <c r="Q15" i="8"/>
  <c r="Q16" i="8"/>
  <c r="Q17" i="8"/>
  <c r="R6" i="8" l="1"/>
  <c r="S6" i="8"/>
  <c r="L11" i="8"/>
  <c r="N20" i="8"/>
  <c r="N19" i="8"/>
  <c r="N18" i="8"/>
  <c r="I17" i="8"/>
  <c r="N17" i="8"/>
  <c r="N7" i="8"/>
  <c r="K7" i="8" s="1"/>
  <c r="N8" i="8"/>
  <c r="K8" i="8" s="1"/>
  <c r="N9" i="8"/>
  <c r="K9" i="8" s="1"/>
  <c r="N10" i="8"/>
  <c r="K10" i="8" s="1"/>
  <c r="N12" i="8"/>
  <c r="K12" i="8" s="1"/>
  <c r="S12" i="8" s="1"/>
  <c r="N13" i="8"/>
  <c r="K13" i="8" s="1"/>
  <c r="L13" i="8" s="1"/>
  <c r="N14" i="8"/>
  <c r="K14" i="8" s="1"/>
  <c r="L14" i="8" s="1"/>
  <c r="N15" i="8"/>
  <c r="N16" i="8"/>
  <c r="I7" i="8"/>
  <c r="I8" i="8"/>
  <c r="I9" i="8"/>
  <c r="I10" i="8"/>
  <c r="I12" i="8"/>
  <c r="I13" i="8"/>
  <c r="I14" i="8"/>
  <c r="I15" i="8"/>
  <c r="I16" i="8"/>
  <c r="I18" i="8"/>
  <c r="I19" i="8"/>
  <c r="I20" i="8"/>
  <c r="B46" i="8"/>
  <c r="R18" i="8" l="1"/>
  <c r="R11" i="8"/>
  <c r="R17" i="8"/>
  <c r="R19" i="8"/>
  <c r="L12" i="8"/>
  <c r="K16" i="8"/>
  <c r="L16" i="8" s="1"/>
  <c r="R20" i="8"/>
  <c r="K15" i="8"/>
  <c r="L15" i="8" s="1"/>
  <c r="R13" i="8"/>
  <c r="S8" i="8"/>
  <c r="L8" i="8"/>
  <c r="S7" i="8"/>
  <c r="L7" i="8"/>
  <c r="R7" i="8"/>
  <c r="S10" i="8"/>
  <c r="L10" i="8"/>
  <c r="K17" i="8"/>
  <c r="L17" i="8" s="1"/>
  <c r="K20" i="8"/>
  <c r="L20" i="8" s="1"/>
  <c r="S9" i="8"/>
  <c r="L9" i="8"/>
  <c r="K19" i="8"/>
  <c r="L19" i="8" s="1"/>
  <c r="K18" i="8"/>
  <c r="S14" i="8"/>
  <c r="R12" i="8"/>
  <c r="S13" i="8"/>
  <c r="R8" i="8"/>
  <c r="R9" i="8"/>
  <c r="R14" i="8"/>
  <c r="R10" i="8"/>
  <c r="R16" i="8"/>
  <c r="R15" i="8"/>
  <c r="L6" i="8" l="1"/>
  <c r="S15" i="8"/>
  <c r="S16" i="8"/>
  <c r="S11" i="8"/>
  <c r="S20" i="8"/>
  <c r="S19" i="8"/>
  <c r="L18" i="8"/>
  <c r="S18" i="8"/>
  <c r="S17" i="8"/>
</calcChain>
</file>

<file path=xl/sharedStrings.xml><?xml version="1.0" encoding="utf-8"?>
<sst xmlns="http://schemas.openxmlformats.org/spreadsheetml/2006/main" count="201" uniqueCount="48">
  <si>
    <t>ips</t>
  </si>
  <si>
    <t>end</t>
  </si>
  <si>
    <t>co wogas</t>
  </si>
  <si>
    <t>drag</t>
  </si>
  <si>
    <t>current</t>
  </si>
  <si>
    <t>r/c ratio</t>
  </si>
  <si>
    <t>desired</t>
  </si>
  <si>
    <t>add</t>
  </si>
  <si>
    <t>[w drag]</t>
  </si>
  <si>
    <t>create</t>
  </si>
  <si>
    <t>reb</t>
  </si>
  <si>
    <t>target</t>
  </si>
  <si>
    <t>less drag</t>
  </si>
  <si>
    <t>[wo drag]</t>
  </si>
  <si>
    <t xml:space="preserve"> .44-.70</t>
  </si>
  <si>
    <t>[+ drag]</t>
  </si>
  <si>
    <t>ro wogas</t>
  </si>
  <si>
    <t>[targ/curr]</t>
  </si>
  <si>
    <t>[calc wdrag]</t>
  </si>
  <si>
    <t>fkc targ nu</t>
  </si>
  <si>
    <t>aver</t>
  </si>
  <si>
    <t xml:space="preserve"> 3531f</t>
  </si>
  <si>
    <t>eee</t>
  </si>
  <si>
    <t>for compare</t>
  </si>
  <si>
    <t>P.r</t>
  </si>
  <si>
    <t>P.mv</t>
  </si>
  <si>
    <t>p.diff [bv]</t>
  </si>
  <si>
    <t>p.drop [mv]</t>
  </si>
  <si>
    <t>bv + mv</t>
  </si>
  <si>
    <t>bv force</t>
  </si>
  <si>
    <t>mv force</t>
  </si>
  <si>
    <t>gas force</t>
  </si>
  <si>
    <t>drag force</t>
  </si>
  <si>
    <t>[lbs]</t>
  </si>
  <si>
    <t>[psi]</t>
  </si>
  <si>
    <t>bv %</t>
  </si>
  <si>
    <t>P.bv</t>
  </si>
  <si>
    <t>manually enter</t>
  </si>
  <si>
    <t>desired target</t>
  </si>
  <si>
    <t>copy target</t>
  </si>
  <si>
    <t>[less drag]</t>
  </si>
  <si>
    <t xml:space="preserve"> r/c ratio 3.25 has stiffer comp than 3.5</t>
  </si>
  <si>
    <t>soft a x 1.0</t>
  </si>
  <si>
    <t>targ_a_3.25</t>
  </si>
  <si>
    <t>targ_a_3.25 starts with similar co wogas force from 1-10ips, then moves to 3.25</t>
  </si>
  <si>
    <t>targ_3.25_b</t>
  </si>
  <si>
    <t>targ_3.4_a</t>
  </si>
  <si>
    <t>targ_a_4.0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</si>
</sst>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AD403D"/>
      <name val="Calibri"/>
      <family val="2"/>
      <scheme val="minor"/>
    </font>
    <font>
      <sz val="9"/>
      <color rgb="FFAD403D"/>
      <name val="Calibri"/>
      <family val="2"/>
      <scheme val="minor"/>
    </font>
    <font>
      <sz val="9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AD403D"/>
      <name val="Calibri"/>
      <family val="2"/>
      <scheme val="minor"/>
    </font>
    <font>
      <b/>
      <sz val="9"/>
      <color rgb="FFAD403D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AD403D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9"/>
        <bgColor indexed="64"/>
      </patternFill>
    </fill>
    <fill>
      <patternFill patternType="solid">
        <fgColor rgb="FFF0E8DB"/>
        <bgColor indexed="64"/>
      </patternFill>
    </fill>
    <fill>
      <patternFill patternType="solid">
        <fgColor rgb="FFEBF1DC"/>
        <bgColor indexed="64"/>
      </patternFill>
    </fill>
    <fill>
      <patternFill patternType="solid">
        <fgColor rgb="FFE7DAC7"/>
        <bgColor indexed="64"/>
      </patternFill>
    </fill>
    <fill>
      <patternFill patternType="solid">
        <fgColor rgb="FFE7EED5"/>
        <bgColor indexed="64"/>
      </patternFill>
    </fill>
    <fill>
      <patternFill patternType="solid">
        <fgColor rgb="FFEFF4E3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F4EEE6"/>
      </left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rgb="FFF4EEE6"/>
      </left>
      <right/>
      <top style="thin">
        <color rgb="FFF4EEE6"/>
      </top>
      <bottom style="thin">
        <color rgb="FFF4EEE6"/>
      </bottom>
      <diagonal/>
    </border>
    <border>
      <left/>
      <right style="thin">
        <color rgb="FFF4EEE6"/>
      </right>
      <top style="thin">
        <color rgb="FFF4EEE6"/>
      </top>
      <bottom style="thin">
        <color rgb="FFF4EE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4EEE6"/>
      </bottom>
      <diagonal/>
    </border>
    <border>
      <left style="thin">
        <color indexed="64"/>
      </left>
      <right style="thin">
        <color indexed="64"/>
      </right>
      <top style="thin">
        <color rgb="FFF4EEE6"/>
      </top>
      <bottom style="thin">
        <color rgb="FFF4EEE6"/>
      </bottom>
      <diagonal/>
    </border>
    <border>
      <left style="thin">
        <color indexed="64"/>
      </left>
      <right style="thin">
        <color indexed="64"/>
      </right>
      <top style="thin">
        <color rgb="FFF4EEE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4EEE6"/>
      </left>
      <right/>
      <top style="thin">
        <color rgb="FFF4EEE6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3" borderId="4" xfId="0" quotePrefix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quotePrefix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quotePrefix="1" applyFon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quotePrefix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5" fillId="0" borderId="0" xfId="0" applyFont="1"/>
    <xf numFmtId="0" fontId="0" fillId="3" borderId="8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3" borderId="10" xfId="0" quotePrefix="1" applyFill="1" applyBorder="1" applyAlignment="1">
      <alignment horizontal="center" vertical="center" wrapText="1"/>
    </xf>
    <xf numFmtId="0" fontId="0" fillId="3" borderId="11" xfId="0" quotePrefix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quotePrefix="1" applyFon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8" fillId="3" borderId="14" xfId="0" quotePrefix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18" fillId="3" borderId="11" xfId="0" quotePrefix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164" fontId="15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00"/>
      <color rgb="FF006600"/>
      <color rgb="FFAD403D"/>
      <color rgb="FFC050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'3531f_a3.50'!$P$6:$P$20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'3531f_a3.50'!$R$6:$R$20</c:f>
              <c:numCache>
                <c:formatCode>0.00</c:formatCode>
                <c:ptCount val="15"/>
                <c:pt idx="0">
                  <c:v>0.72340425531914887</c:v>
                </c:pt>
                <c:pt idx="1">
                  <c:v>0.8928571428571429</c:v>
                </c:pt>
                <c:pt idx="2">
                  <c:v>1.0149253731343284</c:v>
                </c:pt>
                <c:pt idx="3">
                  <c:v>1.1410256410256412</c:v>
                </c:pt>
                <c:pt idx="4">
                  <c:v>1.2906976744186047</c:v>
                </c:pt>
                <c:pt idx="5">
                  <c:v>1.9017857142857144</c:v>
                </c:pt>
                <c:pt idx="6">
                  <c:v>2.7947019867549669</c:v>
                </c:pt>
                <c:pt idx="7">
                  <c:v>3.331578947368421</c:v>
                </c:pt>
                <c:pt idx="8">
                  <c:v>3.6282051282051286</c:v>
                </c:pt>
                <c:pt idx="9">
                  <c:v>3.8422939068100361</c:v>
                </c:pt>
                <c:pt idx="10">
                  <c:v>3.9907975460122698</c:v>
                </c:pt>
                <c:pt idx="11">
                  <c:v>4.082446808510638</c:v>
                </c:pt>
                <c:pt idx="12">
                  <c:v>4.1103286384976521</c:v>
                </c:pt>
                <c:pt idx="13">
                  <c:v>4.1171548117154817</c:v>
                </c:pt>
                <c:pt idx="14">
                  <c:v>4.120754716981132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25-4EDA-BA63-147C7AC6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62816"/>
        <c:axId val="153365120"/>
      </c:scatterChart>
      <c:valAx>
        <c:axId val="1533628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65120"/>
        <c:crosses val="autoZero"/>
        <c:crossBetween val="midCat"/>
      </c:valAx>
      <c:valAx>
        <c:axId val="15336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62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ro wogas</a:t>
            </a:r>
          </a:p>
        </c:rich>
      </c:tx>
      <c:layout>
        <c:manualLayout>
          <c:xMode val="edge"/>
          <c:yMode val="edge"/>
          <c:x val="0.45270716950410567"/>
          <c:y val="7.93650793650793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28959297969242"/>
          <c:y val="0.1382274090738658"/>
          <c:w val="0.82966501564071815"/>
          <c:h val="0.7144025746781652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targ_3.25_b!$G$3</c:f>
              <c:strCache>
                <c:ptCount val="1"/>
                <c:pt idx="0">
                  <c:v>desired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targ_3.25_b!$B$7:$B$21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targ_3.25_b!$G$7:$G$21</c:f>
              <c:numCache>
                <c:formatCode>0.0</c:formatCode>
                <c:ptCount val="15"/>
                <c:pt idx="0">
                  <c:v>4.8571428571428577</c:v>
                </c:pt>
                <c:pt idx="1">
                  <c:v>6.666666666666667</c:v>
                </c:pt>
                <c:pt idx="2">
                  <c:v>8.19277108433735</c:v>
                </c:pt>
                <c:pt idx="3">
                  <c:v>9.8888888888888893</c:v>
                </c:pt>
                <c:pt idx="4">
                  <c:v>11.5625</c:v>
                </c:pt>
                <c:pt idx="5">
                  <c:v>16.384615384615383</c:v>
                </c:pt>
                <c:pt idx="6">
                  <c:v>21.1</c:v>
                </c:pt>
                <c:pt idx="7">
                  <c:v>24.346153846153843</c:v>
                </c:pt>
                <c:pt idx="8">
                  <c:v>27.836065573770494</c:v>
                </c:pt>
                <c:pt idx="9">
                  <c:v>33.5</c:v>
                </c:pt>
                <c:pt idx="10">
                  <c:v>40.030769230769231</c:v>
                </c:pt>
                <c:pt idx="11">
                  <c:v>47.230769230769234</c:v>
                </c:pt>
                <c:pt idx="12">
                  <c:v>53.876923076923077</c:v>
                </c:pt>
                <c:pt idx="13">
                  <c:v>60.553846153846159</c:v>
                </c:pt>
                <c:pt idx="14">
                  <c:v>67.2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A6A-98E0-FACA7AC6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25408"/>
        <c:axId val="157027712"/>
      </c:scatterChart>
      <c:valAx>
        <c:axId val="1570254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060979877515311"/>
              <c:y val="0.920347039953339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27712"/>
        <c:crosses val="autoZero"/>
        <c:crossBetween val="midCat"/>
      </c:valAx>
      <c:valAx>
        <c:axId val="15702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ro</a:t>
                </a:r>
                <a:r>
                  <a:rPr lang="en-US" sz="1200" baseline="0"/>
                  <a:t> wogas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208223972003509E-3"/>
              <c:y val="0.4048071595217264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2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r/c ratio</a:t>
            </a:r>
          </a:p>
        </c:rich>
      </c:tx>
      <c:layout>
        <c:manualLayout>
          <c:xMode val="edge"/>
          <c:yMode val="edge"/>
          <c:x val="0.43909690012564617"/>
          <c:y val="3.9682539682539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941912141192"/>
          <c:y val="0.10251312335958006"/>
          <c:w val="0.81197510539237638"/>
          <c:h val="0.73490532433445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targ_3.4_a!$F$5</c:f>
              <c:strCache>
                <c:ptCount val="1"/>
                <c:pt idx="0">
                  <c:v>r/c ratio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targ_3.4_a!$B$7:$B$21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targ_3.4_a!$F$7:$F$21</c:f>
              <c:numCache>
                <c:formatCode>0.00</c:formatCode>
                <c:ptCount val="15"/>
                <c:pt idx="0">
                  <c:v>0.72</c:v>
                </c:pt>
                <c:pt idx="1">
                  <c:v>0.83</c:v>
                </c:pt>
                <c:pt idx="2">
                  <c:v>0.95</c:v>
                </c:pt>
                <c:pt idx="3">
                  <c:v>1.1000000000000001</c:v>
                </c:pt>
                <c:pt idx="4">
                  <c:v>1.24</c:v>
                </c:pt>
                <c:pt idx="5">
                  <c:v>1.8</c:v>
                </c:pt>
                <c:pt idx="6">
                  <c:v>2.4500000000000002</c:v>
                </c:pt>
                <c:pt idx="7">
                  <c:v>2.8</c:v>
                </c:pt>
                <c:pt idx="8">
                  <c:v>3.05</c:v>
                </c:pt>
                <c:pt idx="9">
                  <c:v>3.22</c:v>
                </c:pt>
                <c:pt idx="10">
                  <c:v>3.33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C2-42BD-9EDB-68971AA2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82368"/>
        <c:axId val="157084672"/>
      </c:scatterChart>
      <c:valAx>
        <c:axId val="1570823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645013123359578"/>
              <c:y val="0.91571741032370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84672"/>
        <c:crosses val="autoZero"/>
        <c:crossBetween val="midCat"/>
      </c:valAx>
      <c:valAx>
        <c:axId val="1570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r/c ratio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196881639795025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8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ro wogas</a:t>
            </a:r>
          </a:p>
        </c:rich>
      </c:tx>
      <c:layout>
        <c:manualLayout>
          <c:xMode val="edge"/>
          <c:yMode val="edge"/>
          <c:x val="0.45270716950410567"/>
          <c:y val="7.93650793650793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28959297969242"/>
          <c:y val="0.1382274090738658"/>
          <c:w val="0.82966501564071815"/>
          <c:h val="0.7144025746781652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targ_3.4_a!$G$3</c:f>
              <c:strCache>
                <c:ptCount val="1"/>
                <c:pt idx="0">
                  <c:v>desired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targ_3.4_a!$B$7:$B$21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targ_3.4_a!$G$7:$G$21</c:f>
              <c:numCache>
                <c:formatCode>0.0</c:formatCode>
                <c:ptCount val="15"/>
                <c:pt idx="0">
                  <c:v>4.7222222222222223</c:v>
                </c:pt>
                <c:pt idx="1">
                  <c:v>6.024096385542169</c:v>
                </c:pt>
                <c:pt idx="2">
                  <c:v>7.1578947368421053</c:v>
                </c:pt>
                <c:pt idx="3">
                  <c:v>8.0909090909090899</c:v>
                </c:pt>
                <c:pt idx="4">
                  <c:v>8.9516129032258061</c:v>
                </c:pt>
                <c:pt idx="5">
                  <c:v>11.833333333333334</c:v>
                </c:pt>
                <c:pt idx="6">
                  <c:v>17.224489795918366</c:v>
                </c:pt>
                <c:pt idx="7">
                  <c:v>22.607142857142858</c:v>
                </c:pt>
                <c:pt idx="8">
                  <c:v>27.836065573770494</c:v>
                </c:pt>
                <c:pt idx="9">
                  <c:v>33.29192546583851</c:v>
                </c:pt>
                <c:pt idx="10">
                  <c:v>39.069069069069066</c:v>
                </c:pt>
                <c:pt idx="11">
                  <c:v>45.147058823529413</c:v>
                </c:pt>
                <c:pt idx="12">
                  <c:v>51.5</c:v>
                </c:pt>
                <c:pt idx="13">
                  <c:v>57.882352941176478</c:v>
                </c:pt>
                <c:pt idx="14">
                  <c:v>64.235294117647058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A6A-98E0-FACA7AC6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16960"/>
        <c:axId val="158627712"/>
      </c:scatterChart>
      <c:valAx>
        <c:axId val="1586169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060979877515311"/>
              <c:y val="0.920347039953339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27712"/>
        <c:crosses val="autoZero"/>
        <c:crossBetween val="midCat"/>
      </c:valAx>
      <c:valAx>
        <c:axId val="15862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ro</a:t>
                </a:r>
                <a:r>
                  <a:rPr lang="en-US" sz="1200" baseline="0"/>
                  <a:t> wogas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208223972003509E-3"/>
              <c:y val="0.4048071595217264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16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r/c ratio</a:t>
            </a:r>
          </a:p>
        </c:rich>
      </c:tx>
      <c:layout>
        <c:manualLayout>
          <c:xMode val="edge"/>
          <c:yMode val="edge"/>
          <c:x val="0.43909690012564617"/>
          <c:y val="3.9682539682539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941912141192"/>
          <c:y val="0.10251312335958006"/>
          <c:w val="0.81197510539237638"/>
          <c:h val="0.73490532433445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targ_a_4.0!$F$5</c:f>
              <c:strCache>
                <c:ptCount val="1"/>
                <c:pt idx="0">
                  <c:v>r/c ratio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targ_a_4.0!$B$7:$B$21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targ_a_4.0!$F$7:$F$21</c:f>
              <c:numCache>
                <c:formatCode>0.00</c:formatCode>
                <c:ptCount val="15"/>
                <c:pt idx="0">
                  <c:v>0.71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1.37</c:v>
                </c:pt>
                <c:pt idx="4">
                  <c:v>1.57</c:v>
                </c:pt>
                <c:pt idx="5">
                  <c:v>2.19</c:v>
                </c:pt>
                <c:pt idx="6">
                  <c:v>3</c:v>
                </c:pt>
                <c:pt idx="7">
                  <c:v>3.5</c:v>
                </c:pt>
                <c:pt idx="8">
                  <c:v>3.75</c:v>
                </c:pt>
                <c:pt idx="9">
                  <c:v>3.9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C2-42BD-9EDB-68971AA2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75552"/>
        <c:axId val="177440256"/>
      </c:scatterChart>
      <c:valAx>
        <c:axId val="1771755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645013123359578"/>
              <c:y val="0.91571741032370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40256"/>
        <c:crosses val="autoZero"/>
        <c:crossBetween val="midCat"/>
      </c:valAx>
      <c:valAx>
        <c:axId val="1774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r/c ratio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196881639795025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7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ro wogas</a:t>
            </a:r>
          </a:p>
        </c:rich>
      </c:tx>
      <c:layout>
        <c:manualLayout>
          <c:xMode val="edge"/>
          <c:yMode val="edge"/>
          <c:x val="0.45270716950410567"/>
          <c:y val="7.93650793650793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28959297969242"/>
          <c:y val="0.1382274090738658"/>
          <c:w val="0.82966501564071815"/>
          <c:h val="0.7144025746781652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targ_a_4.0!$G$3</c:f>
              <c:strCache>
                <c:ptCount val="1"/>
                <c:pt idx="0">
                  <c:v>desired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targ_a_4.0!$B$7:$B$21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targ_a_4.0!$G$7:$G$21</c:f>
              <c:numCache>
                <c:formatCode>0.0</c:formatCode>
                <c:ptCount val="15"/>
                <c:pt idx="0">
                  <c:v>4.788732394366197</c:v>
                </c:pt>
                <c:pt idx="1">
                  <c:v>5.4347826086956523</c:v>
                </c:pt>
                <c:pt idx="2">
                  <c:v>5.9130434782608701</c:v>
                </c:pt>
                <c:pt idx="3">
                  <c:v>6.4963503649635035</c:v>
                </c:pt>
                <c:pt idx="4">
                  <c:v>7.0700636942675157</c:v>
                </c:pt>
                <c:pt idx="5">
                  <c:v>9.7260273972602747</c:v>
                </c:pt>
                <c:pt idx="6">
                  <c:v>14.066666666666668</c:v>
                </c:pt>
                <c:pt idx="7">
                  <c:v>18.085714285714285</c:v>
                </c:pt>
                <c:pt idx="8">
                  <c:v>22.64</c:v>
                </c:pt>
                <c:pt idx="9">
                  <c:v>27.487179487179489</c:v>
                </c:pt>
                <c:pt idx="10">
                  <c:v>32.524999999999999</c:v>
                </c:pt>
                <c:pt idx="11">
                  <c:v>38.375</c:v>
                </c:pt>
                <c:pt idx="12">
                  <c:v>43.774999999999999</c:v>
                </c:pt>
                <c:pt idx="13">
                  <c:v>49.2</c:v>
                </c:pt>
                <c:pt idx="14">
                  <c:v>54.6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A6A-98E0-FACA7AC6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60128"/>
        <c:axId val="177774976"/>
      </c:scatterChart>
      <c:valAx>
        <c:axId val="1777601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060979877515311"/>
              <c:y val="0.920347039953339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74976"/>
        <c:crosses val="autoZero"/>
        <c:crossBetween val="midCat"/>
      </c:valAx>
      <c:valAx>
        <c:axId val="17777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ro</a:t>
                </a:r>
                <a:r>
                  <a:rPr lang="en-US" sz="1200" baseline="0"/>
                  <a:t> wogas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208223972003509E-3"/>
              <c:y val="0.4048071595217264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6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r/c ratio</a:t>
            </a:r>
          </a:p>
        </c:rich>
      </c:tx>
      <c:layout>
        <c:manualLayout>
          <c:xMode val="edge"/>
          <c:yMode val="edge"/>
          <c:x val="1.4096894138232743E-2"/>
          <c:y val="7.93650793650793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941912141192"/>
          <c:y val="0.13029090113735781"/>
          <c:w val="0.80641951006124235"/>
          <c:h val="0.70712754655668042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targ_compare!$C$3</c:f>
              <c:strCache>
                <c:ptCount val="1"/>
                <c:pt idx="0">
                  <c:v>targ_3.25_b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targ_compare!$B$9:$B$23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targ_compare!$C$9:$C$23</c:f>
              <c:numCache>
                <c:formatCode>0.00</c:formatCode>
                <c:ptCount val="15"/>
                <c:pt idx="0">
                  <c:v>0.7</c:v>
                </c:pt>
                <c:pt idx="1">
                  <c:v>0.8</c:v>
                </c:pt>
                <c:pt idx="2">
                  <c:v>0.92</c:v>
                </c:pt>
                <c:pt idx="3">
                  <c:v>1.07</c:v>
                </c:pt>
                <c:pt idx="4">
                  <c:v>1.19</c:v>
                </c:pt>
                <c:pt idx="5">
                  <c:v>1.7</c:v>
                </c:pt>
                <c:pt idx="6">
                  <c:v>2.4</c:v>
                </c:pt>
                <c:pt idx="7">
                  <c:v>2.8</c:v>
                </c:pt>
                <c:pt idx="8">
                  <c:v>3.05</c:v>
                </c:pt>
                <c:pt idx="9">
                  <c:v>3.2</c:v>
                </c:pt>
                <c:pt idx="10">
                  <c:v>3.25</c:v>
                </c:pt>
                <c:pt idx="11">
                  <c:v>3.25</c:v>
                </c:pt>
                <c:pt idx="12">
                  <c:v>3.25</c:v>
                </c:pt>
                <c:pt idx="13">
                  <c:v>3.25</c:v>
                </c:pt>
                <c:pt idx="14">
                  <c:v>3.25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C2-42BD-9EDB-68971AA20716}"/>
            </c:ext>
          </c:extLst>
        </c:ser>
        <c:ser>
          <c:idx val="1"/>
          <c:order val="1"/>
          <c:tx>
            <c:strRef>
              <c:f>targ_compare!$E$3</c:f>
              <c:strCache>
                <c:ptCount val="1"/>
                <c:pt idx="0">
                  <c:v>targ_3.4_a</c:v>
                </c:pt>
              </c:strCache>
            </c:strRef>
          </c:tx>
          <c:marker>
            <c:symbol val="diamond"/>
            <c:size val="2"/>
          </c:marker>
          <c:xVal>
            <c:numRef>
              <c:f>targ_compare!$B$9:$B$23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targ_compare!$E$9:$E$23</c:f>
              <c:numCache>
                <c:formatCode>0.00</c:formatCode>
                <c:ptCount val="15"/>
                <c:pt idx="0">
                  <c:v>0.72</c:v>
                </c:pt>
                <c:pt idx="1">
                  <c:v>0.83</c:v>
                </c:pt>
                <c:pt idx="2">
                  <c:v>0.95</c:v>
                </c:pt>
                <c:pt idx="3">
                  <c:v>1.1000000000000001</c:v>
                </c:pt>
                <c:pt idx="4">
                  <c:v>1.24</c:v>
                </c:pt>
                <c:pt idx="5">
                  <c:v>1.8</c:v>
                </c:pt>
                <c:pt idx="6">
                  <c:v>2.4500000000000002</c:v>
                </c:pt>
                <c:pt idx="7">
                  <c:v>2.8</c:v>
                </c:pt>
                <c:pt idx="8">
                  <c:v>3.05</c:v>
                </c:pt>
                <c:pt idx="9">
                  <c:v>3.22</c:v>
                </c:pt>
                <c:pt idx="10">
                  <c:v>3.33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50752"/>
        <c:axId val="158652672"/>
      </c:scatterChart>
      <c:valAx>
        <c:axId val="1586507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645013123359578"/>
              <c:y val="0.91571741032370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52672"/>
        <c:crosses val="autoZero"/>
        <c:crossBetween val="midCat"/>
      </c:valAx>
      <c:valAx>
        <c:axId val="1586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r/c ratio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196881639795025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50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82830271216098"/>
          <c:y val="1.119047619047619E-2"/>
          <c:w val="0.47008420822397201"/>
          <c:h val="7.1757592800899883E-2"/>
        </c:manualLayout>
      </c:layout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ro wogas</a:t>
            </a:r>
          </a:p>
        </c:rich>
      </c:tx>
      <c:layout>
        <c:manualLayout>
          <c:xMode val="edge"/>
          <c:yMode val="edge"/>
          <c:x val="1.1040463692038493E-2"/>
          <c:y val="7.93653602288478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95625546806648"/>
          <c:y val="0.1382274090738658"/>
          <c:w val="0.81299825021872252"/>
          <c:h val="0.7144025746781652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targ_compare!$C$3</c:f>
              <c:strCache>
                <c:ptCount val="1"/>
                <c:pt idx="0">
                  <c:v>targ_3.25_b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targ_compare!$B$9:$B$23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targ_compare!$D$9:$D$23</c:f>
              <c:numCache>
                <c:formatCode>0.0</c:formatCode>
                <c:ptCount val="15"/>
                <c:pt idx="0">
                  <c:v>2.8571428571428577</c:v>
                </c:pt>
                <c:pt idx="1">
                  <c:v>4.25</c:v>
                </c:pt>
                <c:pt idx="2">
                  <c:v>5.391304347826086</c:v>
                </c:pt>
                <c:pt idx="3">
                  <c:v>6.3177570093457938</c:v>
                </c:pt>
                <c:pt idx="4">
                  <c:v>7.3277310924369754</c:v>
                </c:pt>
                <c:pt idx="5">
                  <c:v>10.529411764705882</c:v>
                </c:pt>
                <c:pt idx="6">
                  <c:v>15.583333333333336</c:v>
                </c:pt>
                <c:pt idx="7">
                  <c:v>20.607142857142858</c:v>
                </c:pt>
                <c:pt idx="8">
                  <c:v>25.836065573770494</c:v>
                </c:pt>
                <c:pt idx="9">
                  <c:v>31.5</c:v>
                </c:pt>
                <c:pt idx="10">
                  <c:v>38.030769230769231</c:v>
                </c:pt>
                <c:pt idx="11">
                  <c:v>45.230769230769234</c:v>
                </c:pt>
                <c:pt idx="12">
                  <c:v>51.876923076923077</c:v>
                </c:pt>
                <c:pt idx="13">
                  <c:v>58.553846153846159</c:v>
                </c:pt>
                <c:pt idx="14">
                  <c:v>65.2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A6A-98E0-FACA7AC64A6B}"/>
            </c:ext>
          </c:extLst>
        </c:ser>
        <c:ser>
          <c:idx val="1"/>
          <c:order val="1"/>
          <c:tx>
            <c:strRef>
              <c:f>targ_compare!$E$3</c:f>
              <c:strCache>
                <c:ptCount val="1"/>
                <c:pt idx="0">
                  <c:v>targ_3.4_a</c:v>
                </c:pt>
              </c:strCache>
            </c:strRef>
          </c:tx>
          <c:marker>
            <c:symbol val="diamond"/>
            <c:size val="2"/>
          </c:marker>
          <c:xVal>
            <c:numRef>
              <c:f>targ_compare!$B$9:$B$23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targ_compare!$F$9:$F$23</c:f>
              <c:numCache>
                <c:formatCode>0.0</c:formatCode>
                <c:ptCount val="15"/>
                <c:pt idx="0">
                  <c:v>2.7222222222222223</c:v>
                </c:pt>
                <c:pt idx="1">
                  <c:v>4.024096385542169</c:v>
                </c:pt>
                <c:pt idx="2">
                  <c:v>5.1578947368421053</c:v>
                </c:pt>
                <c:pt idx="3">
                  <c:v>6.0909090909090899</c:v>
                </c:pt>
                <c:pt idx="4">
                  <c:v>6.9516129032258061</c:v>
                </c:pt>
                <c:pt idx="5">
                  <c:v>9.8333333333333339</c:v>
                </c:pt>
                <c:pt idx="6">
                  <c:v>15.224489795918366</c:v>
                </c:pt>
                <c:pt idx="7">
                  <c:v>20.607142857142858</c:v>
                </c:pt>
                <c:pt idx="8">
                  <c:v>25.836065573770494</c:v>
                </c:pt>
                <c:pt idx="9">
                  <c:v>31.29192546583851</c:v>
                </c:pt>
                <c:pt idx="10">
                  <c:v>37.069069069069066</c:v>
                </c:pt>
                <c:pt idx="11">
                  <c:v>43.147058823529413</c:v>
                </c:pt>
                <c:pt idx="12">
                  <c:v>49.5</c:v>
                </c:pt>
                <c:pt idx="13">
                  <c:v>55.882352941176478</c:v>
                </c:pt>
                <c:pt idx="14">
                  <c:v>62.235294117647058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64416"/>
        <c:axId val="161966336"/>
      </c:scatterChart>
      <c:valAx>
        <c:axId val="161964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060979877515311"/>
              <c:y val="0.920347039953339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66336"/>
        <c:crosses val="autoZero"/>
        <c:crossBetween val="midCat"/>
      </c:valAx>
      <c:valAx>
        <c:axId val="1619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ro</a:t>
                </a:r>
                <a:r>
                  <a:rPr lang="en-US" sz="1200" baseline="0"/>
                  <a:t> wogas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208223972003509E-3"/>
              <c:y val="0.4048071595217264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6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133880139982492"/>
          <c:y val="2.1797752808988765E-2"/>
          <c:w val="0.47008420822397201"/>
          <c:h val="6.7726267362647086E-2"/>
        </c:manualLayout>
      </c:layout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'3531f_a3.50'!$P$6:$P$20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'3531f_a3.50'!$S$6:$S$20</c:f>
              <c:numCache>
                <c:formatCode>0.00</c:formatCode>
                <c:ptCount val="15"/>
                <c:pt idx="0">
                  <c:v>0.65</c:v>
                </c:pt>
                <c:pt idx="1">
                  <c:v>0.8</c:v>
                </c:pt>
                <c:pt idx="2">
                  <c:v>0.92</c:v>
                </c:pt>
                <c:pt idx="3">
                  <c:v>1.07</c:v>
                </c:pt>
                <c:pt idx="4">
                  <c:v>1.19</c:v>
                </c:pt>
                <c:pt idx="5">
                  <c:v>1.7000000000000002</c:v>
                </c:pt>
                <c:pt idx="6">
                  <c:v>2.4</c:v>
                </c:pt>
                <c:pt idx="7">
                  <c:v>2.8</c:v>
                </c:pt>
                <c:pt idx="8">
                  <c:v>3.05</c:v>
                </c:pt>
                <c:pt idx="9">
                  <c:v>3.2</c:v>
                </c:pt>
                <c:pt idx="10">
                  <c:v>3.3</c:v>
                </c:pt>
                <c:pt idx="11">
                  <c:v>3.35</c:v>
                </c:pt>
                <c:pt idx="12">
                  <c:v>3.4</c:v>
                </c:pt>
                <c:pt idx="13">
                  <c:v>3.45</c:v>
                </c:pt>
                <c:pt idx="14">
                  <c:v>3.5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0B-4584-98D1-C286B0653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55360"/>
        <c:axId val="180893952"/>
      </c:scatterChart>
      <c:valAx>
        <c:axId val="1802553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93952"/>
        <c:crosses val="autoZero"/>
        <c:crossBetween val="midCat"/>
      </c:valAx>
      <c:valAx>
        <c:axId val="1808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5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'3531f_a3.50'!$P$40:$P$58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'3531f_a3.50'!$Q$40:$Q$58</c:f>
              <c:numCache>
                <c:formatCode>0.00</c:formatCode>
                <c:ptCount val="19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1.1000000000000001</c:v>
                </c:pt>
                <c:pt idx="6">
                  <c:v>1.4</c:v>
                </c:pt>
                <c:pt idx="7">
                  <c:v>1.7</c:v>
                </c:pt>
                <c:pt idx="8">
                  <c:v>1.85</c:v>
                </c:pt>
                <c:pt idx="9">
                  <c:v>2</c:v>
                </c:pt>
                <c:pt idx="10">
                  <c:v>3.25</c:v>
                </c:pt>
                <c:pt idx="11">
                  <c:v>3.25</c:v>
                </c:pt>
                <c:pt idx="12">
                  <c:v>3.25</c:v>
                </c:pt>
                <c:pt idx="13">
                  <c:v>3.25</c:v>
                </c:pt>
                <c:pt idx="14">
                  <c:v>3.25</c:v>
                </c:pt>
                <c:pt idx="15">
                  <c:v>3.25</c:v>
                </c:pt>
                <c:pt idx="16">
                  <c:v>3.25</c:v>
                </c:pt>
                <c:pt idx="17">
                  <c:v>3.25</c:v>
                </c:pt>
                <c:pt idx="18">
                  <c:v>3.25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0A-4CFB-BFE2-9D7B36A8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48192"/>
        <c:axId val="138250112"/>
      </c:scatterChart>
      <c:valAx>
        <c:axId val="13824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50112"/>
        <c:crosses val="autoZero"/>
        <c:crossBetween val="midCat"/>
      </c:valAx>
      <c:valAx>
        <c:axId val="1382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48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'3531f_a3.50'!$G$40:$G$51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</c:numCache>
            </c:numRef>
          </c:xVal>
          <c:yVal>
            <c:numRef>
              <c:f>'3531f_a3.50'!$H$40:$H$51</c:f>
              <c:numCache>
                <c:formatCode>0.00</c:formatCode>
                <c:ptCount val="12"/>
                <c:pt idx="0">
                  <c:v>1.4</c:v>
                </c:pt>
                <c:pt idx="1">
                  <c:v>3</c:v>
                </c:pt>
                <c:pt idx="2">
                  <c:v>4.8</c:v>
                </c:pt>
                <c:pt idx="3">
                  <c:v>6.9</c:v>
                </c:pt>
                <c:pt idx="4">
                  <c:v>9.1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19.3</c:v>
                </c:pt>
                <c:pt idx="10">
                  <c:v>40.200000000000003</c:v>
                </c:pt>
                <c:pt idx="11">
                  <c:v>61.3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68-421A-8A4D-065C2956D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46144"/>
        <c:axId val="139485184"/>
      </c:scatterChart>
      <c:valAx>
        <c:axId val="13944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85184"/>
        <c:crosses val="autoZero"/>
        <c:crossBetween val="midCat"/>
      </c:valAx>
      <c:valAx>
        <c:axId val="13948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4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'3531f_a3.50'!$H$6:$H$20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'3531f_a3.50'!$K$6:$K$20</c:f>
              <c:numCache>
                <c:formatCode>0.0</c:formatCode>
                <c:ptCount val="15"/>
                <c:pt idx="0">
                  <c:v>5.2307692307692308</c:v>
                </c:pt>
                <c:pt idx="1">
                  <c:v>6.25</c:v>
                </c:pt>
                <c:pt idx="2">
                  <c:v>7.391304347826086</c:v>
                </c:pt>
                <c:pt idx="3">
                  <c:v>8.3177570093457938</c:v>
                </c:pt>
                <c:pt idx="4">
                  <c:v>9.3277310924369754</c:v>
                </c:pt>
                <c:pt idx="5">
                  <c:v>12.529411764705882</c:v>
                </c:pt>
                <c:pt idx="6">
                  <c:v>17.583333333333336</c:v>
                </c:pt>
                <c:pt idx="7">
                  <c:v>22.607142857142858</c:v>
                </c:pt>
                <c:pt idx="8">
                  <c:v>27.836065573770494</c:v>
                </c:pt>
                <c:pt idx="9">
                  <c:v>33.5</c:v>
                </c:pt>
                <c:pt idx="10">
                  <c:v>39.424242424242422</c:v>
                </c:pt>
                <c:pt idx="11">
                  <c:v>45.820895522388057</c:v>
                </c:pt>
                <c:pt idx="12">
                  <c:v>51.5</c:v>
                </c:pt>
                <c:pt idx="13">
                  <c:v>57.043478260869563</c:v>
                </c:pt>
                <c:pt idx="14">
                  <c:v>62.4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F0-43F5-8A94-9E30AB162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67104"/>
        <c:axId val="139569024"/>
      </c:scatterChart>
      <c:valAx>
        <c:axId val="139567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9024"/>
        <c:crosses val="autoZero"/>
        <c:crossBetween val="midCat"/>
      </c:valAx>
      <c:valAx>
        <c:axId val="13956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6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'3531f_a3.50'!$H$6:$H$20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'3531f_a3.50'!$I$6:$I$20</c:f>
              <c:numCache>
                <c:formatCode>General</c:formatCode>
                <c:ptCount val="15"/>
                <c:pt idx="0" formatCode="0.0">
                  <c:v>4.7</c:v>
                </c:pt>
                <c:pt idx="1">
                  <c:v>5.6</c:v>
                </c:pt>
                <c:pt idx="2">
                  <c:v>6.7</c:v>
                </c:pt>
                <c:pt idx="3">
                  <c:v>7.8</c:v>
                </c:pt>
                <c:pt idx="4">
                  <c:v>8.6</c:v>
                </c:pt>
                <c:pt idx="5" formatCode="0.0">
                  <c:v>11.2</c:v>
                </c:pt>
                <c:pt idx="6">
                  <c:v>15.1</c:v>
                </c:pt>
                <c:pt idx="7">
                  <c:v>19</c:v>
                </c:pt>
                <c:pt idx="8">
                  <c:v>23.4</c:v>
                </c:pt>
                <c:pt idx="9">
                  <c:v>27.9</c:v>
                </c:pt>
                <c:pt idx="10">
                  <c:v>32.6</c:v>
                </c:pt>
                <c:pt idx="11" formatCode="0.0">
                  <c:v>37.6</c:v>
                </c:pt>
                <c:pt idx="12">
                  <c:v>42.6</c:v>
                </c:pt>
                <c:pt idx="13">
                  <c:v>47.8</c:v>
                </c:pt>
                <c:pt idx="14">
                  <c:v>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65-461C-92E5-A34899ECE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46464"/>
        <c:axId val="139648384"/>
      </c:scatterChart>
      <c:valAx>
        <c:axId val="1396464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48384"/>
        <c:crosses val="autoZero"/>
        <c:crossBetween val="midCat"/>
      </c:valAx>
      <c:valAx>
        <c:axId val="1396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4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r/c ratio</a:t>
            </a:r>
          </a:p>
        </c:rich>
      </c:tx>
      <c:layout>
        <c:manualLayout>
          <c:xMode val="edge"/>
          <c:yMode val="edge"/>
          <c:x val="0.43909690012564617"/>
          <c:y val="3.9682539682539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941912141192"/>
          <c:y val="0.10251312335958006"/>
          <c:w val="0.81197510539237638"/>
          <c:h val="0.73490532433445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targ_a_3.25!$F$5</c:f>
              <c:strCache>
                <c:ptCount val="1"/>
                <c:pt idx="0">
                  <c:v>r/c ratio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targ_a_3.25!$B$7:$B$21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targ_a_3.25!$F$7:$F$21</c:f>
              <c:numCache>
                <c:formatCode>0.00</c:formatCode>
                <c:ptCount val="15"/>
                <c:pt idx="0">
                  <c:v>0.71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1.37</c:v>
                </c:pt>
                <c:pt idx="4">
                  <c:v>1.57</c:v>
                </c:pt>
                <c:pt idx="5">
                  <c:v>2.19</c:v>
                </c:pt>
                <c:pt idx="6">
                  <c:v>3</c:v>
                </c:pt>
                <c:pt idx="7">
                  <c:v>3.5</c:v>
                </c:pt>
                <c:pt idx="8">
                  <c:v>3.75</c:v>
                </c:pt>
                <c:pt idx="9">
                  <c:v>3.9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C2-42BD-9EDB-68971AA2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70624"/>
        <c:axId val="153372928"/>
      </c:scatterChart>
      <c:valAx>
        <c:axId val="1533706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645013123359578"/>
              <c:y val="0.91571741032370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72928"/>
        <c:crosses val="autoZero"/>
        <c:crossBetween val="midCat"/>
      </c:valAx>
      <c:valAx>
        <c:axId val="1533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r/c ratio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196881639795025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ro wogas</a:t>
            </a:r>
          </a:p>
        </c:rich>
      </c:tx>
      <c:layout>
        <c:manualLayout>
          <c:xMode val="edge"/>
          <c:yMode val="edge"/>
          <c:x val="0.45270716950410567"/>
          <c:y val="7.93650793650793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28959297969242"/>
          <c:y val="0.1382274090738658"/>
          <c:w val="0.82966501564071815"/>
          <c:h val="0.7144025746781652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targ_a_3.25!$G$3</c:f>
              <c:strCache>
                <c:ptCount val="1"/>
                <c:pt idx="0">
                  <c:v>desired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targ_a_3.25!$B$7:$B$21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targ_a_3.25!$G$7:$G$21</c:f>
              <c:numCache>
                <c:formatCode>0.0</c:formatCode>
                <c:ptCount val="15"/>
                <c:pt idx="0">
                  <c:v>4.788732394366197</c:v>
                </c:pt>
                <c:pt idx="1">
                  <c:v>5.4347826086956523</c:v>
                </c:pt>
                <c:pt idx="2">
                  <c:v>5.9130434782608701</c:v>
                </c:pt>
                <c:pt idx="3">
                  <c:v>6.4963503649635035</c:v>
                </c:pt>
                <c:pt idx="4">
                  <c:v>7.0700636942675157</c:v>
                </c:pt>
                <c:pt idx="5">
                  <c:v>9.7260273972602747</c:v>
                </c:pt>
                <c:pt idx="6">
                  <c:v>14.066666666666668</c:v>
                </c:pt>
                <c:pt idx="7">
                  <c:v>18.085714285714285</c:v>
                </c:pt>
                <c:pt idx="8">
                  <c:v>22.64</c:v>
                </c:pt>
                <c:pt idx="9">
                  <c:v>27.487179487179489</c:v>
                </c:pt>
                <c:pt idx="10">
                  <c:v>32.524999999999999</c:v>
                </c:pt>
                <c:pt idx="11">
                  <c:v>38.375</c:v>
                </c:pt>
                <c:pt idx="12">
                  <c:v>43.774999999999999</c:v>
                </c:pt>
                <c:pt idx="13">
                  <c:v>49.2</c:v>
                </c:pt>
                <c:pt idx="14">
                  <c:v>54.6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A6A-98E0-FACA7AC6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01984"/>
        <c:axId val="153404544"/>
      </c:scatterChart>
      <c:valAx>
        <c:axId val="15340198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060979877515311"/>
              <c:y val="0.920347039953339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04544"/>
        <c:crosses val="autoZero"/>
        <c:crossBetween val="midCat"/>
      </c:valAx>
      <c:valAx>
        <c:axId val="15340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ro</a:t>
                </a:r>
                <a:r>
                  <a:rPr lang="en-US" sz="1200" baseline="0"/>
                  <a:t> wogas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208223972003509E-3"/>
              <c:y val="0.4048071595217264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01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target r/c ratio</a:t>
            </a:r>
          </a:p>
        </c:rich>
      </c:tx>
      <c:layout>
        <c:manualLayout>
          <c:xMode val="edge"/>
          <c:yMode val="edge"/>
          <c:x val="0.43909690012564617"/>
          <c:y val="3.9682539682539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941912141192"/>
          <c:y val="0.10251312335958006"/>
          <c:w val="0.81197510539237638"/>
          <c:h val="0.73490532433445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targ_3.25_b!$F$5</c:f>
              <c:strCache>
                <c:ptCount val="1"/>
                <c:pt idx="0">
                  <c:v>r/c ratio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targ_3.25_b!$B$7:$B$21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</c:numCache>
            </c:numRef>
          </c:xVal>
          <c:yVal>
            <c:numRef>
              <c:f>targ_3.25_b!$F$7:$F$21</c:f>
              <c:numCache>
                <c:formatCode>0.00</c:formatCode>
                <c:ptCount val="15"/>
                <c:pt idx="0">
                  <c:v>0.7</c:v>
                </c:pt>
                <c:pt idx="1">
                  <c:v>0.75</c:v>
                </c:pt>
                <c:pt idx="2">
                  <c:v>0.83</c:v>
                </c:pt>
                <c:pt idx="3">
                  <c:v>0.9</c:v>
                </c:pt>
                <c:pt idx="4">
                  <c:v>0.96</c:v>
                </c:pt>
                <c:pt idx="5">
                  <c:v>1.3</c:v>
                </c:pt>
                <c:pt idx="6">
                  <c:v>2</c:v>
                </c:pt>
                <c:pt idx="7">
                  <c:v>2.6</c:v>
                </c:pt>
                <c:pt idx="8">
                  <c:v>3.05</c:v>
                </c:pt>
                <c:pt idx="9">
                  <c:v>3.2</c:v>
                </c:pt>
                <c:pt idx="10">
                  <c:v>3.25</c:v>
                </c:pt>
                <c:pt idx="11">
                  <c:v>3.25</c:v>
                </c:pt>
                <c:pt idx="12">
                  <c:v>3.25</c:v>
                </c:pt>
                <c:pt idx="13">
                  <c:v>3.25</c:v>
                </c:pt>
                <c:pt idx="14">
                  <c:v>3.25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C2-42BD-9EDB-68971AA2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69088"/>
        <c:axId val="155775744"/>
      </c:scatterChart>
      <c:valAx>
        <c:axId val="15576908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ips</a:t>
                </a:r>
              </a:p>
            </c:rich>
          </c:tx>
          <c:layout>
            <c:manualLayout>
              <c:xMode val="edge"/>
              <c:yMode val="edge"/>
              <c:x val="0.44645013123359578"/>
              <c:y val="0.915717410323709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5744"/>
        <c:crosses val="autoZero"/>
        <c:crossBetween val="midCat"/>
      </c:valAx>
      <c:valAx>
        <c:axId val="1557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r/c ratio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196881639795025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6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169333</xdr:colOff>
      <xdr:row>0</xdr:row>
      <xdr:rowOff>141817</xdr:rowOff>
    </xdr:from>
    <xdr:to>
      <xdr:col>25</xdr:col>
      <xdr:colOff>601133</xdr:colOff>
      <xdr:row>11</xdr:row>
      <xdr:rowOff>103717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9E045CA-914F-4D1B-BB97-7BF1E3B37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179917</xdr:colOff>
      <xdr:row>12</xdr:row>
      <xdr:rowOff>31751</xdr:rowOff>
    </xdr:from>
    <xdr:to>
      <xdr:col>25</xdr:col>
      <xdr:colOff>611717</xdr:colOff>
      <xdr:row>22</xdr:row>
      <xdr:rowOff>184151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AB5E6B2-9EAB-4085-B50A-26CB9F2E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275167</xdr:colOff>
      <xdr:row>36</xdr:row>
      <xdr:rowOff>35984</xdr:rowOff>
    </xdr:from>
    <xdr:to>
      <xdr:col>26</xdr:col>
      <xdr:colOff>95251</xdr:colOff>
      <xdr:row>55</xdr:row>
      <xdr:rowOff>74084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3550FBC-A25C-4AFB-B47F-0E97264CA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74084</xdr:colOff>
      <xdr:row>36</xdr:row>
      <xdr:rowOff>46566</xdr:rowOff>
    </xdr:from>
    <xdr:to>
      <xdr:col>14</xdr:col>
      <xdr:colOff>338667</xdr:colOff>
      <xdr:row>50</xdr:row>
      <xdr:rowOff>122766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B559C51D-3961-4430-B920-EA0FA45DA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201080</xdr:colOff>
      <xdr:row>20</xdr:row>
      <xdr:rowOff>110064</xdr:rowOff>
    </xdr:from>
    <xdr:to>
      <xdr:col>17</xdr:col>
      <xdr:colOff>474130</xdr:colOff>
      <xdr:row>31</xdr:row>
      <xdr:rowOff>71964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4B3722B4-C575-4665-9485-B14B8137D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264583</xdr:colOff>
      <xdr:row>20</xdr:row>
      <xdr:rowOff>137584</xdr:rowOff>
    </xdr:from>
    <xdr:to>
      <xdr:col>9</xdr:col>
      <xdr:colOff>209549</xdr:colOff>
      <xdr:row>31</xdr:row>
      <xdr:rowOff>99484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575E3335-7848-4502-9548-23ADF109F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550329</xdr:colOff>
      <xdr:row>18</xdr:row>
      <xdr:rowOff>169333</xdr:rowOff>
    </xdr:from>
    <xdr:to>
      <xdr:col>17</xdr:col>
      <xdr:colOff>126996</xdr:colOff>
      <xdr:row>35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3DEB761-1936-443E-A419-FB2C77C0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529163</xdr:colOff>
      <xdr:row>1</xdr:row>
      <xdr:rowOff>67732</xdr:rowOff>
    </xdr:from>
    <xdr:to>
      <xdr:col>17</xdr:col>
      <xdr:colOff>105830</xdr:colOff>
      <xdr:row>18</xdr:row>
      <xdr:rowOff>29632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4BF07B-C215-42BC-A90C-40FE0D3B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550329</xdr:colOff>
      <xdr:row>18</xdr:row>
      <xdr:rowOff>169333</xdr:rowOff>
    </xdr:from>
    <xdr:to>
      <xdr:col>17</xdr:col>
      <xdr:colOff>126996</xdr:colOff>
      <xdr:row>35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3DEB761-1936-443E-A419-FB2C77C0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529163</xdr:colOff>
      <xdr:row>1</xdr:row>
      <xdr:rowOff>67732</xdr:rowOff>
    </xdr:from>
    <xdr:to>
      <xdr:col>17</xdr:col>
      <xdr:colOff>105830</xdr:colOff>
      <xdr:row>18</xdr:row>
      <xdr:rowOff>29632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4BF07B-C215-42BC-A90C-40FE0D3B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582079</xdr:colOff>
      <xdr:row>18</xdr:row>
      <xdr:rowOff>137583</xdr:rowOff>
    </xdr:from>
    <xdr:to>
      <xdr:col>17</xdr:col>
      <xdr:colOff>158746</xdr:colOff>
      <xdr:row>35</xdr:row>
      <xdr:rowOff>99483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3DEB761-1936-443E-A419-FB2C77C0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560914</xdr:colOff>
      <xdr:row>1</xdr:row>
      <xdr:rowOff>25398</xdr:rowOff>
    </xdr:from>
    <xdr:to>
      <xdr:col>17</xdr:col>
      <xdr:colOff>137581</xdr:colOff>
      <xdr:row>17</xdr:row>
      <xdr:rowOff>177798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F4BF07B-C215-42BC-A90C-40FE0D3B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550329</xdr:colOff>
      <xdr:row>18</xdr:row>
      <xdr:rowOff>169333</xdr:rowOff>
    </xdr:from>
    <xdr:to>
      <xdr:col>17</xdr:col>
      <xdr:colOff>126996</xdr:colOff>
      <xdr:row>35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3DEB761-1936-443E-A419-FB2C77C0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529163</xdr:colOff>
      <xdr:row>1</xdr:row>
      <xdr:rowOff>67732</xdr:rowOff>
    </xdr:from>
    <xdr:to>
      <xdr:col>17</xdr:col>
      <xdr:colOff>105830</xdr:colOff>
      <xdr:row>18</xdr:row>
      <xdr:rowOff>29632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4BF07B-C215-42BC-A90C-40FE0D3B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582079</xdr:colOff>
      <xdr:row>18</xdr:row>
      <xdr:rowOff>42333</xdr:rowOff>
    </xdr:from>
    <xdr:to>
      <xdr:col>17</xdr:col>
      <xdr:colOff>158746</xdr:colOff>
      <xdr:row>35</xdr:row>
      <xdr:rowOff>4233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3DEB761-1936-443E-A419-FB2C77C0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560914</xdr:colOff>
      <xdr:row>1</xdr:row>
      <xdr:rowOff>25398</xdr:rowOff>
    </xdr:from>
    <xdr:to>
      <xdr:col>17</xdr:col>
      <xdr:colOff>137581</xdr:colOff>
      <xdr:row>17</xdr:row>
      <xdr:rowOff>177798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4BF07B-C215-42BC-A90C-40FE0D3B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"/>
  <sheetViews>
    <sheetView showGridLines="0" zoomScale="90" zoomScaleNormal="90" workbookViewId="0"/>
  </sheetViews>
  <sheetFormatPr defaultRowHeight="15" x14ac:dyDescent="0.25"/>
  <cols>
    <col min="1" max="20" width="9.28515625" customWidth="1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1:AV58"/>
  <sheetViews>
    <sheetView showGridLines="0" zoomScale="90" zoomScaleNormal="90" workbookViewId="0">
      <selection activeCell="J25" sqref="J25"/>
    </sheetView>
  </sheetViews>
  <sheetFormatPr defaultRowHeight="15" x14ac:dyDescent="0.25"/>
  <cols>
    <col min="1" max="1" width="3" customWidth="1"/>
    <col min="2" max="2" width="6.42578125" customWidth="1"/>
    <col min="7" max="7" width="3.5703125" customWidth="1"/>
    <col min="8" max="8" width="6.28515625" customWidth="1"/>
    <col min="10" max="10" width="11.28515625" customWidth="1"/>
    <col min="13" max="13" width="10.42578125" customWidth="1"/>
    <col min="14" max="14" width="9.28515625" customWidth="1"/>
    <col min="15" max="15" width="3.28515625" customWidth="1"/>
    <col min="16" max="16" width="6.85546875" customWidth="1"/>
  </cols>
  <sheetData>
    <row r="1" spans="2:48" x14ac:dyDescent="0.25">
      <c r="AV1" t="s">
        <v>1</v>
      </c>
    </row>
    <row r="2" spans="2:48" x14ac:dyDescent="0.25">
      <c r="B2" s="1" t="s">
        <v>21</v>
      </c>
      <c r="C2" s="1"/>
      <c r="D2" s="22"/>
      <c r="E2" s="30" t="s">
        <v>11</v>
      </c>
      <c r="F2" s="28"/>
      <c r="H2" s="1"/>
      <c r="I2" s="22"/>
      <c r="J2" s="66" t="s">
        <v>11</v>
      </c>
      <c r="K2" s="41" t="s">
        <v>11</v>
      </c>
      <c r="L2" s="37" t="s">
        <v>11</v>
      </c>
      <c r="M2" s="22"/>
      <c r="N2" s="54" t="s">
        <v>11</v>
      </c>
      <c r="P2" s="1"/>
      <c r="Q2" s="19" t="s">
        <v>4</v>
      </c>
      <c r="R2" s="21"/>
      <c r="S2" s="4" t="s">
        <v>6</v>
      </c>
    </row>
    <row r="3" spans="2:48" ht="15" customHeight="1" x14ac:dyDescent="0.25">
      <c r="B3" s="1"/>
      <c r="C3" s="18" t="s">
        <v>4</v>
      </c>
      <c r="D3" s="23" t="s">
        <v>4</v>
      </c>
      <c r="E3" s="31" t="s">
        <v>14</v>
      </c>
      <c r="F3" s="28" t="s">
        <v>7</v>
      </c>
      <c r="H3" s="1"/>
      <c r="I3" s="23" t="s">
        <v>4</v>
      </c>
      <c r="J3" s="67" t="s">
        <v>6</v>
      </c>
      <c r="K3" s="31" t="s">
        <v>6</v>
      </c>
      <c r="L3" s="37" t="s">
        <v>6</v>
      </c>
      <c r="M3" s="49" t="s">
        <v>19</v>
      </c>
      <c r="N3" s="55" t="s">
        <v>14</v>
      </c>
      <c r="P3" s="1"/>
      <c r="Q3" s="19" t="s">
        <v>5</v>
      </c>
      <c r="R3" s="4" t="s">
        <v>5</v>
      </c>
      <c r="S3" s="4" t="s">
        <v>5</v>
      </c>
    </row>
    <row r="4" spans="2:48" x14ac:dyDescent="0.25">
      <c r="B4" s="1" t="s">
        <v>0</v>
      </c>
      <c r="C4" s="18" t="s">
        <v>2</v>
      </c>
      <c r="D4" s="24" t="s">
        <v>16</v>
      </c>
      <c r="E4" s="32" t="s">
        <v>16</v>
      </c>
      <c r="F4" s="28" t="s">
        <v>3</v>
      </c>
      <c r="H4" s="1" t="s">
        <v>0</v>
      </c>
      <c r="I4" s="23" t="s">
        <v>2</v>
      </c>
      <c r="J4" s="67" t="s">
        <v>5</v>
      </c>
      <c r="K4" s="31" t="s">
        <v>2</v>
      </c>
      <c r="L4" s="37" t="s">
        <v>2</v>
      </c>
      <c r="M4" s="49" t="s">
        <v>20</v>
      </c>
      <c r="N4" s="56" t="s">
        <v>16</v>
      </c>
      <c r="P4" s="1" t="s">
        <v>0</v>
      </c>
      <c r="Q4" s="20" t="s">
        <v>13</v>
      </c>
      <c r="R4" s="15" t="s">
        <v>8</v>
      </c>
      <c r="S4" s="15" t="s">
        <v>8</v>
      </c>
    </row>
    <row r="5" spans="2:48" x14ac:dyDescent="0.25">
      <c r="B5" s="1"/>
      <c r="C5" s="1"/>
      <c r="D5" s="22"/>
      <c r="E5" s="31"/>
      <c r="F5" s="28"/>
      <c r="H5" s="1"/>
      <c r="I5" s="61" t="s">
        <v>15</v>
      </c>
      <c r="J5" s="68" t="s">
        <v>18</v>
      </c>
      <c r="K5" s="73" t="s">
        <v>8</v>
      </c>
      <c r="L5" s="37" t="s">
        <v>12</v>
      </c>
      <c r="M5" s="50"/>
      <c r="N5" s="42" t="s">
        <v>15</v>
      </c>
      <c r="P5" s="8"/>
      <c r="Q5" s="8"/>
      <c r="R5" s="17" t="s">
        <v>17</v>
      </c>
      <c r="S5" s="1"/>
    </row>
    <row r="6" spans="2:48" x14ac:dyDescent="0.25">
      <c r="B6" s="1">
        <v>1</v>
      </c>
      <c r="C6" s="12">
        <v>2.7</v>
      </c>
      <c r="D6" s="25">
        <v>2.4</v>
      </c>
      <c r="E6" s="33">
        <v>1.4</v>
      </c>
      <c r="F6" s="29">
        <v>2</v>
      </c>
      <c r="H6" s="1">
        <v>1</v>
      </c>
      <c r="I6" s="62">
        <f>C6+$F$6</f>
        <v>4.7</v>
      </c>
      <c r="J6" s="69">
        <v>0.65</v>
      </c>
      <c r="K6" s="43">
        <f t="shared" ref="K6:K20" si="0">N6/J6</f>
        <v>5.2307692307692308</v>
      </c>
      <c r="L6" s="38">
        <f t="shared" ref="L6:L20" si="1">K6-$F$6</f>
        <v>3.2307692307692308</v>
      </c>
      <c r="M6" s="51">
        <v>2.9</v>
      </c>
      <c r="N6" s="57">
        <f t="shared" ref="N6:N20" si="2">E6+$F$6</f>
        <v>3.4</v>
      </c>
      <c r="P6" s="1">
        <v>1</v>
      </c>
      <c r="Q6" s="5">
        <f>D6/C6</f>
        <v>0.88888888888888884</v>
      </c>
      <c r="R6" s="5">
        <f t="shared" ref="R6:R20" si="3">N6/I6</f>
        <v>0.72340425531914887</v>
      </c>
      <c r="S6" s="5">
        <f t="shared" ref="S6:S20" si="4">N6/K6</f>
        <v>0.65</v>
      </c>
    </row>
    <row r="7" spans="2:48" x14ac:dyDescent="0.25">
      <c r="B7" s="1">
        <v>2</v>
      </c>
      <c r="C7" s="13">
        <v>3.6</v>
      </c>
      <c r="D7" s="26">
        <v>3.5</v>
      </c>
      <c r="E7" s="34">
        <v>3</v>
      </c>
      <c r="H7" s="1">
        <v>2</v>
      </c>
      <c r="I7" s="63">
        <f t="shared" ref="I7:I20" si="5">C7+$F$6</f>
        <v>5.6</v>
      </c>
      <c r="J7" s="70">
        <v>0.8</v>
      </c>
      <c r="K7" s="44">
        <f t="shared" si="0"/>
        <v>6.25</v>
      </c>
      <c r="L7" s="39">
        <f t="shared" si="1"/>
        <v>4.25</v>
      </c>
      <c r="M7" s="52">
        <v>4.0999999999999996</v>
      </c>
      <c r="N7" s="58">
        <f t="shared" si="2"/>
        <v>5</v>
      </c>
      <c r="P7" s="1">
        <v>2</v>
      </c>
      <c r="Q7" s="6">
        <f t="shared" ref="Q7:Q17" si="6">D7/C7</f>
        <v>0.97222222222222221</v>
      </c>
      <c r="R7" s="6">
        <f t="shared" si="3"/>
        <v>0.8928571428571429</v>
      </c>
      <c r="S7" s="6">
        <f t="shared" si="4"/>
        <v>0.8</v>
      </c>
    </row>
    <row r="8" spans="2:48" x14ac:dyDescent="0.25">
      <c r="B8" s="1">
        <v>3</v>
      </c>
      <c r="C8" s="14">
        <v>4.7</v>
      </c>
      <c r="D8" s="27">
        <v>5</v>
      </c>
      <c r="E8" s="35">
        <v>4.8</v>
      </c>
      <c r="H8" s="1">
        <v>3</v>
      </c>
      <c r="I8" s="64">
        <f t="shared" si="5"/>
        <v>6.7</v>
      </c>
      <c r="J8" s="71">
        <v>0.92</v>
      </c>
      <c r="K8" s="45">
        <f t="shared" si="0"/>
        <v>7.391304347826086</v>
      </c>
      <c r="L8" s="40">
        <f t="shared" si="1"/>
        <v>5.391304347826086</v>
      </c>
      <c r="M8" s="53">
        <v>5.2</v>
      </c>
      <c r="N8" s="59">
        <f t="shared" si="2"/>
        <v>6.8</v>
      </c>
      <c r="P8" s="1">
        <v>3</v>
      </c>
      <c r="Q8" s="7">
        <f t="shared" si="6"/>
        <v>1.0638297872340425</v>
      </c>
      <c r="R8" s="7">
        <f t="shared" si="3"/>
        <v>1.0149253731343284</v>
      </c>
      <c r="S8" s="7">
        <f t="shared" si="4"/>
        <v>0.92</v>
      </c>
    </row>
    <row r="9" spans="2:48" x14ac:dyDescent="0.25">
      <c r="B9" s="1">
        <v>4</v>
      </c>
      <c r="C9" s="13">
        <v>5.8</v>
      </c>
      <c r="D9" s="26">
        <v>6.6</v>
      </c>
      <c r="E9" s="34">
        <v>6.9</v>
      </c>
      <c r="H9" s="1">
        <v>4</v>
      </c>
      <c r="I9" s="63">
        <f t="shared" si="5"/>
        <v>7.8</v>
      </c>
      <c r="J9" s="70">
        <v>1.07</v>
      </c>
      <c r="K9" s="44">
        <f t="shared" si="0"/>
        <v>8.3177570093457938</v>
      </c>
      <c r="L9" s="39">
        <f t="shared" si="1"/>
        <v>6.3177570093457938</v>
      </c>
      <c r="M9" s="52">
        <v>6.3</v>
      </c>
      <c r="N9" s="58">
        <f t="shared" si="2"/>
        <v>8.9</v>
      </c>
      <c r="P9" s="1">
        <v>4</v>
      </c>
      <c r="Q9" s="6">
        <f t="shared" si="6"/>
        <v>1.1379310344827587</v>
      </c>
      <c r="R9" s="6">
        <f t="shared" si="3"/>
        <v>1.1410256410256412</v>
      </c>
      <c r="S9" s="6">
        <f t="shared" si="4"/>
        <v>1.07</v>
      </c>
    </row>
    <row r="10" spans="2:48" x14ac:dyDescent="0.25">
      <c r="B10" s="1">
        <v>5</v>
      </c>
      <c r="C10" s="13">
        <v>6.6</v>
      </c>
      <c r="D10" s="26">
        <v>8.6</v>
      </c>
      <c r="E10" s="34">
        <v>9.1</v>
      </c>
      <c r="H10" s="1">
        <v>5</v>
      </c>
      <c r="I10" s="63">
        <f t="shared" si="5"/>
        <v>8.6</v>
      </c>
      <c r="J10" s="70">
        <v>1.19</v>
      </c>
      <c r="K10" s="44">
        <f t="shared" si="0"/>
        <v>9.3277310924369754</v>
      </c>
      <c r="L10" s="39">
        <f t="shared" si="1"/>
        <v>7.3277310924369754</v>
      </c>
      <c r="M10" s="52">
        <v>7.2</v>
      </c>
      <c r="N10" s="58">
        <f t="shared" si="2"/>
        <v>11.1</v>
      </c>
      <c r="P10" s="1">
        <v>5</v>
      </c>
      <c r="Q10" s="6">
        <f t="shared" si="6"/>
        <v>1.303030303030303</v>
      </c>
      <c r="R10" s="6">
        <f t="shared" si="3"/>
        <v>1.2906976744186047</v>
      </c>
      <c r="S10" s="6">
        <f t="shared" si="4"/>
        <v>1.19</v>
      </c>
    </row>
    <row r="11" spans="2:48" x14ac:dyDescent="0.25">
      <c r="B11" s="1">
        <v>10</v>
      </c>
      <c r="C11" s="14">
        <v>9.1999999999999993</v>
      </c>
      <c r="D11" s="27">
        <v>19.7</v>
      </c>
      <c r="E11" s="35">
        <v>19.3</v>
      </c>
      <c r="H11" s="1">
        <v>10</v>
      </c>
      <c r="I11" s="65">
        <f>C11+$F$6</f>
        <v>11.2</v>
      </c>
      <c r="J11" s="71">
        <v>1.7</v>
      </c>
      <c r="K11" s="45">
        <f t="shared" si="0"/>
        <v>12.529411764705882</v>
      </c>
      <c r="L11" s="40">
        <f t="shared" si="1"/>
        <v>10.529411764705882</v>
      </c>
      <c r="M11" s="53">
        <v>10.199999999999999</v>
      </c>
      <c r="N11" s="46">
        <f t="shared" si="2"/>
        <v>21.3</v>
      </c>
      <c r="P11" s="1">
        <v>10</v>
      </c>
      <c r="Q11" s="7">
        <f t="shared" si="6"/>
        <v>2.1413043478260869</v>
      </c>
      <c r="R11" s="7">
        <f t="shared" si="3"/>
        <v>1.9017857142857144</v>
      </c>
      <c r="S11" s="7">
        <f t="shared" si="4"/>
        <v>1.7000000000000002</v>
      </c>
    </row>
    <row r="12" spans="2:48" x14ac:dyDescent="0.25">
      <c r="B12" s="1">
        <v>20</v>
      </c>
      <c r="C12" s="13">
        <v>13.1</v>
      </c>
      <c r="D12" s="26">
        <v>40.799999999999997</v>
      </c>
      <c r="E12" s="34">
        <v>40.200000000000003</v>
      </c>
      <c r="H12" s="1">
        <v>20</v>
      </c>
      <c r="I12" s="63">
        <f t="shared" si="5"/>
        <v>15.1</v>
      </c>
      <c r="J12" s="70">
        <v>2.4</v>
      </c>
      <c r="K12" s="44">
        <f t="shared" si="0"/>
        <v>17.583333333333336</v>
      </c>
      <c r="L12" s="39">
        <f t="shared" si="1"/>
        <v>15.583333333333336</v>
      </c>
      <c r="M12" s="52">
        <v>15</v>
      </c>
      <c r="N12" s="58">
        <f t="shared" si="2"/>
        <v>42.2</v>
      </c>
      <c r="P12" s="1">
        <v>20</v>
      </c>
      <c r="Q12" s="6">
        <f t="shared" si="6"/>
        <v>3.114503816793893</v>
      </c>
      <c r="R12" s="6">
        <f t="shared" si="3"/>
        <v>2.7947019867549669</v>
      </c>
      <c r="S12" s="6">
        <f t="shared" si="4"/>
        <v>2.4</v>
      </c>
    </row>
    <row r="13" spans="2:48" x14ac:dyDescent="0.25">
      <c r="B13" s="1">
        <v>30</v>
      </c>
      <c r="C13" s="13">
        <v>17</v>
      </c>
      <c r="D13" s="26">
        <v>62.8</v>
      </c>
      <c r="E13" s="34">
        <v>61.3</v>
      </c>
      <c r="H13" s="1">
        <v>30</v>
      </c>
      <c r="I13" s="63">
        <f t="shared" si="5"/>
        <v>19</v>
      </c>
      <c r="J13" s="70">
        <v>2.8</v>
      </c>
      <c r="K13" s="44">
        <f t="shared" si="0"/>
        <v>22.607142857142858</v>
      </c>
      <c r="L13" s="39">
        <f t="shared" si="1"/>
        <v>20.607142857142858</v>
      </c>
      <c r="M13" s="52">
        <v>20.100000000000001</v>
      </c>
      <c r="N13" s="58">
        <f t="shared" si="2"/>
        <v>63.3</v>
      </c>
      <c r="P13" s="1">
        <v>30</v>
      </c>
      <c r="Q13" s="6">
        <f t="shared" si="6"/>
        <v>3.6941176470588233</v>
      </c>
      <c r="R13" s="6">
        <f t="shared" si="3"/>
        <v>3.331578947368421</v>
      </c>
      <c r="S13" s="6">
        <f t="shared" si="4"/>
        <v>2.8</v>
      </c>
    </row>
    <row r="14" spans="2:48" x14ac:dyDescent="0.25">
      <c r="B14" s="1">
        <v>40</v>
      </c>
      <c r="C14" s="13">
        <v>21.4</v>
      </c>
      <c r="D14" s="26">
        <v>85.6</v>
      </c>
      <c r="E14" s="34">
        <v>82.9</v>
      </c>
      <c r="H14" s="1">
        <v>40</v>
      </c>
      <c r="I14" s="63">
        <f t="shared" si="5"/>
        <v>23.4</v>
      </c>
      <c r="J14" s="70">
        <v>3.05</v>
      </c>
      <c r="K14" s="44">
        <f t="shared" si="0"/>
        <v>27.836065573770494</v>
      </c>
      <c r="L14" s="39">
        <f t="shared" si="1"/>
        <v>25.836065573770494</v>
      </c>
      <c r="M14" s="52">
        <v>25.2</v>
      </c>
      <c r="N14" s="58">
        <f t="shared" si="2"/>
        <v>84.9</v>
      </c>
      <c r="P14" s="1">
        <v>40</v>
      </c>
      <c r="Q14" s="6">
        <f t="shared" si="6"/>
        <v>4</v>
      </c>
      <c r="R14" s="6">
        <f t="shared" si="3"/>
        <v>3.6282051282051286</v>
      </c>
      <c r="S14" s="6">
        <f t="shared" si="4"/>
        <v>3.05</v>
      </c>
    </row>
    <row r="15" spans="2:48" x14ac:dyDescent="0.25">
      <c r="B15" s="1">
        <v>50</v>
      </c>
      <c r="C15" s="13">
        <v>25.9</v>
      </c>
      <c r="D15" s="26">
        <v>109.8</v>
      </c>
      <c r="E15" s="34">
        <v>105.2</v>
      </c>
      <c r="H15" s="1">
        <v>50</v>
      </c>
      <c r="I15" s="63">
        <f t="shared" si="5"/>
        <v>27.9</v>
      </c>
      <c r="J15" s="70">
        <v>3.2</v>
      </c>
      <c r="K15" s="44">
        <f t="shared" si="0"/>
        <v>33.5</v>
      </c>
      <c r="L15" s="39">
        <f t="shared" si="1"/>
        <v>31.5</v>
      </c>
      <c r="M15" s="52">
        <v>30.1</v>
      </c>
      <c r="N15" s="58">
        <f t="shared" si="2"/>
        <v>107.2</v>
      </c>
      <c r="P15" s="1">
        <v>50</v>
      </c>
      <c r="Q15" s="6">
        <f t="shared" si="6"/>
        <v>4.2393822393822393</v>
      </c>
      <c r="R15" s="6">
        <f t="shared" si="3"/>
        <v>3.8422939068100361</v>
      </c>
      <c r="S15" s="6">
        <f t="shared" si="4"/>
        <v>3.2</v>
      </c>
    </row>
    <row r="16" spans="2:48" x14ac:dyDescent="0.25">
      <c r="B16" s="1">
        <v>60</v>
      </c>
      <c r="C16" s="13">
        <v>30.6</v>
      </c>
      <c r="D16" s="26">
        <v>133.9</v>
      </c>
      <c r="E16" s="34">
        <v>128.1</v>
      </c>
      <c r="H16" s="1">
        <v>60</v>
      </c>
      <c r="I16" s="63">
        <f t="shared" si="5"/>
        <v>32.6</v>
      </c>
      <c r="J16" s="70">
        <v>3.3</v>
      </c>
      <c r="K16" s="44">
        <f t="shared" si="0"/>
        <v>39.424242424242422</v>
      </c>
      <c r="L16" s="39">
        <f t="shared" si="1"/>
        <v>37.424242424242422</v>
      </c>
      <c r="M16" s="52">
        <v>35.200000000000003</v>
      </c>
      <c r="N16" s="58">
        <f t="shared" si="2"/>
        <v>130.1</v>
      </c>
      <c r="P16" s="1">
        <v>60</v>
      </c>
      <c r="Q16" s="6">
        <f t="shared" si="6"/>
        <v>4.3758169934640518</v>
      </c>
      <c r="R16" s="6">
        <f t="shared" si="3"/>
        <v>3.9907975460122698</v>
      </c>
      <c r="S16" s="6">
        <f t="shared" si="4"/>
        <v>3.3</v>
      </c>
    </row>
    <row r="17" spans="2:19" x14ac:dyDescent="0.25">
      <c r="B17" s="1">
        <v>70</v>
      </c>
      <c r="C17" s="14">
        <v>35.6</v>
      </c>
      <c r="D17" s="27">
        <v>157.80000000000001</v>
      </c>
      <c r="E17" s="35">
        <v>151.5</v>
      </c>
      <c r="H17" s="1">
        <v>70</v>
      </c>
      <c r="I17" s="65">
        <f>C17+$F$6</f>
        <v>37.6</v>
      </c>
      <c r="J17" s="71">
        <v>3.35</v>
      </c>
      <c r="K17" s="46">
        <f t="shared" si="0"/>
        <v>45.820895522388057</v>
      </c>
      <c r="L17" s="40">
        <f t="shared" si="1"/>
        <v>43.820895522388057</v>
      </c>
      <c r="M17" s="53">
        <v>40.200000000000003</v>
      </c>
      <c r="N17" s="46">
        <f t="shared" si="2"/>
        <v>153.5</v>
      </c>
      <c r="P17" s="1">
        <v>70</v>
      </c>
      <c r="Q17" s="7">
        <f t="shared" si="6"/>
        <v>4.4325842696629216</v>
      </c>
      <c r="R17" s="7">
        <f t="shared" si="3"/>
        <v>4.082446808510638</v>
      </c>
      <c r="S17" s="7">
        <f t="shared" si="4"/>
        <v>3.35</v>
      </c>
    </row>
    <row r="18" spans="2:19" x14ac:dyDescent="0.25">
      <c r="B18" s="1">
        <v>80</v>
      </c>
      <c r="C18" s="13">
        <v>40.6</v>
      </c>
      <c r="D18" s="26"/>
      <c r="E18" s="34">
        <v>173.1</v>
      </c>
      <c r="H18" s="1">
        <v>80</v>
      </c>
      <c r="I18" s="63">
        <f t="shared" si="5"/>
        <v>42.6</v>
      </c>
      <c r="J18" s="70">
        <v>3.4</v>
      </c>
      <c r="K18" s="47">
        <f t="shared" si="0"/>
        <v>51.5</v>
      </c>
      <c r="L18" s="39">
        <f t="shared" si="1"/>
        <v>49.5</v>
      </c>
      <c r="M18" s="52">
        <v>45.1</v>
      </c>
      <c r="N18" s="58">
        <f t="shared" si="2"/>
        <v>175.1</v>
      </c>
      <c r="P18" s="1">
        <v>80</v>
      </c>
      <c r="Q18" s="6"/>
      <c r="R18" s="6">
        <f t="shared" si="3"/>
        <v>4.1103286384976521</v>
      </c>
      <c r="S18" s="6">
        <f t="shared" si="4"/>
        <v>3.4</v>
      </c>
    </row>
    <row r="19" spans="2:19" x14ac:dyDescent="0.25">
      <c r="B19" s="1">
        <v>90</v>
      </c>
      <c r="C19" s="13">
        <v>45.8</v>
      </c>
      <c r="D19" s="26"/>
      <c r="E19" s="34">
        <v>194.8</v>
      </c>
      <c r="H19" s="1">
        <v>90</v>
      </c>
      <c r="I19" s="63">
        <f t="shared" si="5"/>
        <v>47.8</v>
      </c>
      <c r="J19" s="70">
        <v>3.45</v>
      </c>
      <c r="K19" s="47">
        <f t="shared" si="0"/>
        <v>57.043478260869563</v>
      </c>
      <c r="L19" s="39">
        <f t="shared" si="1"/>
        <v>55.043478260869563</v>
      </c>
      <c r="M19" s="52">
        <v>50</v>
      </c>
      <c r="N19" s="58">
        <f t="shared" si="2"/>
        <v>196.8</v>
      </c>
      <c r="P19" s="1">
        <v>90</v>
      </c>
      <c r="Q19" s="6"/>
      <c r="R19" s="6">
        <f t="shared" si="3"/>
        <v>4.1171548117154817</v>
      </c>
      <c r="S19" s="6">
        <f t="shared" si="4"/>
        <v>3.45</v>
      </c>
    </row>
    <row r="20" spans="2:19" x14ac:dyDescent="0.25">
      <c r="B20" s="1">
        <v>100</v>
      </c>
      <c r="C20" s="14">
        <v>51</v>
      </c>
      <c r="D20" s="27"/>
      <c r="E20" s="36">
        <v>216.4</v>
      </c>
      <c r="H20" s="1">
        <v>100</v>
      </c>
      <c r="I20" s="64">
        <f t="shared" si="5"/>
        <v>53</v>
      </c>
      <c r="J20" s="72">
        <v>3.5</v>
      </c>
      <c r="K20" s="48">
        <f t="shared" si="0"/>
        <v>62.4</v>
      </c>
      <c r="L20" s="40">
        <f t="shared" si="1"/>
        <v>60.4</v>
      </c>
      <c r="M20" s="53">
        <v>55</v>
      </c>
      <c r="N20" s="60">
        <f t="shared" si="2"/>
        <v>218.4</v>
      </c>
      <c r="P20" s="1">
        <v>100</v>
      </c>
      <c r="Q20" s="7"/>
      <c r="R20" s="7">
        <f t="shared" si="3"/>
        <v>4.120754716981132</v>
      </c>
      <c r="S20" s="7">
        <f t="shared" si="4"/>
        <v>3.5</v>
      </c>
    </row>
    <row r="26" spans="2:19" x14ac:dyDescent="0.25">
      <c r="S26" t="s">
        <v>22</v>
      </c>
    </row>
    <row r="37" spans="2:17" x14ac:dyDescent="0.25">
      <c r="G37" s="1"/>
      <c r="H37" s="8"/>
      <c r="P37" s="1"/>
      <c r="Q37" s="4" t="s">
        <v>9</v>
      </c>
    </row>
    <row r="38" spans="2:17" x14ac:dyDescent="0.25">
      <c r="G38" s="1"/>
      <c r="H38" s="8" t="s">
        <v>10</v>
      </c>
      <c r="P38" s="1"/>
      <c r="Q38" s="4" t="s">
        <v>5</v>
      </c>
    </row>
    <row r="39" spans="2:17" x14ac:dyDescent="0.25">
      <c r="G39" s="1" t="s">
        <v>0</v>
      </c>
      <c r="H39" s="16" t="s">
        <v>11</v>
      </c>
      <c r="P39" s="1" t="s">
        <v>0</v>
      </c>
      <c r="Q39" s="15" t="s">
        <v>8</v>
      </c>
    </row>
    <row r="40" spans="2:17" x14ac:dyDescent="0.25">
      <c r="B40" s="2">
        <v>65</v>
      </c>
      <c r="G40" s="1">
        <v>1</v>
      </c>
      <c r="H40" s="9">
        <v>1.4</v>
      </c>
      <c r="P40" s="1">
        <v>1</v>
      </c>
      <c r="Q40" s="5">
        <v>0.7</v>
      </c>
    </row>
    <row r="41" spans="2:17" x14ac:dyDescent="0.25">
      <c r="B41" s="2">
        <v>83</v>
      </c>
      <c r="G41" s="1">
        <v>2</v>
      </c>
      <c r="H41" s="10">
        <v>3</v>
      </c>
      <c r="P41" s="1">
        <v>2</v>
      </c>
      <c r="Q41" s="6">
        <v>0.75</v>
      </c>
    </row>
    <row r="42" spans="2:17" x14ac:dyDescent="0.25">
      <c r="B42" s="2">
        <v>65</v>
      </c>
      <c r="G42" s="1">
        <v>3</v>
      </c>
      <c r="H42" s="11">
        <v>4.8</v>
      </c>
      <c r="P42" s="1">
        <v>3</v>
      </c>
      <c r="Q42" s="7">
        <v>0.8</v>
      </c>
    </row>
    <row r="43" spans="2:17" x14ac:dyDescent="0.25">
      <c r="B43" s="2">
        <v>65</v>
      </c>
      <c r="G43" s="1">
        <v>4</v>
      </c>
      <c r="H43" s="10">
        <v>6.9</v>
      </c>
      <c r="P43" s="1">
        <v>4</v>
      </c>
      <c r="Q43" s="6">
        <v>0.85</v>
      </c>
    </row>
    <row r="44" spans="2:17" x14ac:dyDescent="0.25">
      <c r="B44" s="2">
        <v>83</v>
      </c>
      <c r="G44" s="1">
        <v>5</v>
      </c>
      <c r="H44" s="10">
        <v>9.1</v>
      </c>
      <c r="P44" s="1">
        <v>5</v>
      </c>
      <c r="Q44" s="6">
        <v>0.9</v>
      </c>
    </row>
    <row r="45" spans="2:17" x14ac:dyDescent="0.25">
      <c r="B45" s="3">
        <v>65</v>
      </c>
      <c r="G45" s="1">
        <v>6</v>
      </c>
      <c r="H45" s="10">
        <v>11</v>
      </c>
      <c r="P45" s="1">
        <v>6</v>
      </c>
      <c r="Q45" s="6">
        <v>1.1000000000000001</v>
      </c>
    </row>
    <row r="46" spans="2:17" x14ac:dyDescent="0.25">
      <c r="B46">
        <f>SUM(B40:B45)</f>
        <v>426</v>
      </c>
      <c r="G46" s="1">
        <v>7</v>
      </c>
      <c r="H46" s="10">
        <v>13</v>
      </c>
      <c r="P46" s="1">
        <v>7</v>
      </c>
      <c r="Q46" s="6">
        <v>1.4</v>
      </c>
    </row>
    <row r="47" spans="2:17" x14ac:dyDescent="0.25">
      <c r="G47" s="1">
        <v>8</v>
      </c>
      <c r="H47" s="10">
        <v>15</v>
      </c>
      <c r="P47" s="1">
        <v>8</v>
      </c>
      <c r="Q47" s="6">
        <v>1.7</v>
      </c>
    </row>
    <row r="48" spans="2:17" x14ac:dyDescent="0.25">
      <c r="G48" s="1">
        <v>9</v>
      </c>
      <c r="H48" s="10">
        <v>17</v>
      </c>
      <c r="P48" s="1">
        <v>9</v>
      </c>
      <c r="Q48" s="6">
        <v>1.85</v>
      </c>
    </row>
    <row r="49" spans="7:17" x14ac:dyDescent="0.25">
      <c r="G49" s="1">
        <v>10</v>
      </c>
      <c r="H49" s="11">
        <v>19.3</v>
      </c>
      <c r="P49" s="1">
        <v>10</v>
      </c>
      <c r="Q49" s="7">
        <v>2</v>
      </c>
    </row>
    <row r="50" spans="7:17" x14ac:dyDescent="0.25">
      <c r="G50" s="1">
        <v>20</v>
      </c>
      <c r="H50" s="10">
        <v>40.200000000000003</v>
      </c>
      <c r="P50" s="1">
        <v>20</v>
      </c>
      <c r="Q50" s="6">
        <v>3.25</v>
      </c>
    </row>
    <row r="51" spans="7:17" x14ac:dyDescent="0.25">
      <c r="G51" s="1">
        <v>30</v>
      </c>
      <c r="H51" s="10">
        <v>61.3</v>
      </c>
      <c r="P51" s="1">
        <v>30</v>
      </c>
      <c r="Q51" s="6">
        <v>3.25</v>
      </c>
    </row>
    <row r="52" spans="7:17" x14ac:dyDescent="0.25">
      <c r="G52" s="1">
        <v>40</v>
      </c>
      <c r="H52" s="10">
        <v>82.9</v>
      </c>
      <c r="P52" s="1">
        <v>40</v>
      </c>
      <c r="Q52" s="6">
        <v>3.25</v>
      </c>
    </row>
    <row r="53" spans="7:17" x14ac:dyDescent="0.25">
      <c r="G53" s="1">
        <v>50</v>
      </c>
      <c r="H53" s="10">
        <v>105.2</v>
      </c>
      <c r="P53" s="1">
        <v>50</v>
      </c>
      <c r="Q53" s="6">
        <v>3.25</v>
      </c>
    </row>
    <row r="54" spans="7:17" x14ac:dyDescent="0.25">
      <c r="G54" s="1">
        <v>60</v>
      </c>
      <c r="H54" s="10">
        <v>128.1</v>
      </c>
      <c r="P54" s="1">
        <v>60</v>
      </c>
      <c r="Q54" s="6">
        <v>3.25</v>
      </c>
    </row>
    <row r="55" spans="7:17" x14ac:dyDescent="0.25">
      <c r="G55" s="1">
        <v>70</v>
      </c>
      <c r="H55" s="11">
        <v>151.5</v>
      </c>
      <c r="P55" s="1">
        <v>70</v>
      </c>
      <c r="Q55" s="7">
        <v>3.25</v>
      </c>
    </row>
    <row r="56" spans="7:17" x14ac:dyDescent="0.25">
      <c r="G56" s="1">
        <v>80</v>
      </c>
      <c r="H56" s="10">
        <v>173.1</v>
      </c>
      <c r="P56" s="1">
        <v>80</v>
      </c>
      <c r="Q56" s="6">
        <v>3.25</v>
      </c>
    </row>
    <row r="57" spans="7:17" x14ac:dyDescent="0.25">
      <c r="G57" s="1">
        <v>90</v>
      </c>
      <c r="H57" s="10">
        <v>194.8</v>
      </c>
      <c r="P57" s="1">
        <v>90</v>
      </c>
      <c r="Q57" s="6">
        <v>3.25</v>
      </c>
    </row>
    <row r="58" spans="7:17" x14ac:dyDescent="0.25">
      <c r="G58" s="1">
        <v>100</v>
      </c>
      <c r="H58" s="11">
        <v>216.4</v>
      </c>
      <c r="P58" s="1">
        <v>100</v>
      </c>
      <c r="Q58" s="7">
        <v>3.25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U28"/>
  <sheetViews>
    <sheetView showGridLines="0" zoomScale="90" zoomScaleNormal="90" workbookViewId="0">
      <selection activeCell="F28" sqref="F28"/>
    </sheetView>
  </sheetViews>
  <sheetFormatPr defaultRowHeight="15" x14ac:dyDescent="0.25"/>
  <cols>
    <col min="1" max="1" width="3" customWidth="1"/>
    <col min="2" max="2" width="15.140625" customWidth="1"/>
    <col min="3" max="3" width="12.85546875" customWidth="1"/>
    <col min="4" max="4" width="7.42578125" customWidth="1"/>
    <col min="5" max="5" width="12.85546875" customWidth="1"/>
    <col min="6" max="6" width="15.7109375" customWidth="1"/>
    <col min="7" max="9" width="12.85546875" customWidth="1"/>
    <col min="10" max="26" width="9.28515625" customWidth="1"/>
  </cols>
  <sheetData>
    <row r="2" spans="2:47" ht="15" customHeight="1" x14ac:dyDescent="0.25">
      <c r="B2" s="22"/>
      <c r="C2" s="96"/>
      <c r="D2" s="101"/>
      <c r="E2" s="112"/>
      <c r="F2" s="120"/>
      <c r="G2" s="100"/>
      <c r="H2" s="101"/>
      <c r="I2" s="155"/>
      <c r="L2" s="91"/>
      <c r="AU2" t="s">
        <v>1</v>
      </c>
    </row>
    <row r="3" spans="2:47" ht="15" customHeight="1" x14ac:dyDescent="0.25">
      <c r="B3" s="22" t="s">
        <v>43</v>
      </c>
      <c r="C3" s="97" t="s">
        <v>39</v>
      </c>
      <c r="D3" s="98"/>
      <c r="E3" s="113" t="s">
        <v>11</v>
      </c>
      <c r="F3" s="121" t="s">
        <v>37</v>
      </c>
      <c r="G3" s="92" t="s">
        <v>6</v>
      </c>
      <c r="H3" s="98" t="s">
        <v>6</v>
      </c>
      <c r="I3" s="156" t="s">
        <v>23</v>
      </c>
    </row>
    <row r="4" spans="2:47" ht="15" customHeight="1" x14ac:dyDescent="0.25">
      <c r="B4" s="22"/>
      <c r="C4" s="133" t="s">
        <v>14</v>
      </c>
      <c r="D4" s="98" t="s">
        <v>7</v>
      </c>
      <c r="E4" s="113" t="str">
        <f>C4</f>
        <v xml:space="preserve"> .44-.70</v>
      </c>
      <c r="F4" s="121" t="s">
        <v>38</v>
      </c>
      <c r="G4" s="92" t="s">
        <v>11</v>
      </c>
      <c r="H4" s="98" t="s">
        <v>11</v>
      </c>
      <c r="I4" s="156" t="s">
        <v>42</v>
      </c>
    </row>
    <row r="5" spans="2:47" x14ac:dyDescent="0.25">
      <c r="B5" s="22" t="s">
        <v>0</v>
      </c>
      <c r="C5" s="97" t="s">
        <v>16</v>
      </c>
      <c r="D5" s="98" t="s">
        <v>3</v>
      </c>
      <c r="E5" s="114" t="s">
        <v>16</v>
      </c>
      <c r="F5" s="121" t="s">
        <v>5</v>
      </c>
      <c r="G5" s="92" t="s">
        <v>2</v>
      </c>
      <c r="H5" s="98" t="s">
        <v>2</v>
      </c>
      <c r="I5" s="156"/>
    </row>
    <row r="6" spans="2:47" ht="15" customHeight="1" x14ac:dyDescent="0.25">
      <c r="B6" s="22"/>
      <c r="C6" s="98"/>
      <c r="D6" s="98"/>
      <c r="E6" s="134" t="s">
        <v>15</v>
      </c>
      <c r="F6" s="122"/>
      <c r="G6" s="140" t="s">
        <v>8</v>
      </c>
      <c r="H6" s="149" t="s">
        <v>40</v>
      </c>
      <c r="I6" s="157"/>
    </row>
    <row r="7" spans="2:47" x14ac:dyDescent="0.25">
      <c r="B7" s="22">
        <v>1</v>
      </c>
      <c r="C7" s="99">
        <v>1.4</v>
      </c>
      <c r="D7" s="102">
        <v>2</v>
      </c>
      <c r="E7" s="115">
        <f t="shared" ref="E7:E21" si="0">C7+$D$7</f>
        <v>3.4</v>
      </c>
      <c r="F7" s="123">
        <v>0.71</v>
      </c>
      <c r="G7" s="135">
        <f t="shared" ref="G7:G21" si="1">E7/F7</f>
        <v>4.788732394366197</v>
      </c>
      <c r="H7" s="150">
        <f>G7-D$7</f>
        <v>2.788732394366197</v>
      </c>
      <c r="I7" s="158">
        <v>2.8</v>
      </c>
    </row>
    <row r="8" spans="2:47" x14ac:dyDescent="0.25">
      <c r="B8" s="22">
        <v>2</v>
      </c>
      <c r="C8" s="93">
        <v>3</v>
      </c>
      <c r="E8" s="116">
        <f t="shared" si="0"/>
        <v>5</v>
      </c>
      <c r="F8" s="124">
        <v>0.92</v>
      </c>
      <c r="G8" s="136">
        <f t="shared" si="1"/>
        <v>5.4347826086956523</v>
      </c>
      <c r="H8" s="151">
        <f t="shared" ref="H8:H21" si="2">G8-D$7</f>
        <v>3.4347826086956523</v>
      </c>
      <c r="I8" s="159">
        <v>3.4</v>
      </c>
    </row>
    <row r="9" spans="2:47" x14ac:dyDescent="0.25">
      <c r="B9" s="22">
        <v>3</v>
      </c>
      <c r="C9" s="94">
        <v>4.8</v>
      </c>
      <c r="E9" s="117">
        <f t="shared" si="0"/>
        <v>6.8</v>
      </c>
      <c r="F9" s="125">
        <v>1.1499999999999999</v>
      </c>
      <c r="G9" s="137">
        <f t="shared" si="1"/>
        <v>5.9130434782608701</v>
      </c>
      <c r="H9" s="152">
        <f t="shared" si="2"/>
        <v>3.9130434782608701</v>
      </c>
      <c r="I9" s="160">
        <v>3.9</v>
      </c>
    </row>
    <row r="10" spans="2:47" x14ac:dyDescent="0.25">
      <c r="B10" s="22">
        <v>4</v>
      </c>
      <c r="C10" s="93">
        <v>6.9</v>
      </c>
      <c r="E10" s="116">
        <f t="shared" si="0"/>
        <v>8.9</v>
      </c>
      <c r="F10" s="124">
        <v>1.37</v>
      </c>
      <c r="G10" s="136">
        <f t="shared" si="1"/>
        <v>6.4963503649635035</v>
      </c>
      <c r="H10" s="151">
        <f t="shared" si="2"/>
        <v>4.4963503649635035</v>
      </c>
      <c r="I10" s="159">
        <v>4.5</v>
      </c>
    </row>
    <row r="11" spans="2:47" x14ac:dyDescent="0.25">
      <c r="B11" s="22">
        <v>5</v>
      </c>
      <c r="C11" s="93">
        <v>9.1</v>
      </c>
      <c r="E11" s="116">
        <f t="shared" si="0"/>
        <v>11.1</v>
      </c>
      <c r="F11" s="124">
        <v>1.57</v>
      </c>
      <c r="G11" s="136">
        <f t="shared" si="1"/>
        <v>7.0700636942675157</v>
      </c>
      <c r="H11" s="151">
        <f t="shared" si="2"/>
        <v>5.0700636942675157</v>
      </c>
      <c r="I11" s="159">
        <v>5.0999999999999996</v>
      </c>
    </row>
    <row r="12" spans="2:47" x14ac:dyDescent="0.25">
      <c r="B12" s="22">
        <v>10</v>
      </c>
      <c r="C12" s="94">
        <v>19.3</v>
      </c>
      <c r="E12" s="118">
        <f t="shared" si="0"/>
        <v>21.3</v>
      </c>
      <c r="F12" s="125">
        <v>2.19</v>
      </c>
      <c r="G12" s="137">
        <f t="shared" si="1"/>
        <v>9.7260273972602747</v>
      </c>
      <c r="H12" s="152">
        <f t="shared" si="2"/>
        <v>7.7260273972602747</v>
      </c>
      <c r="I12" s="160">
        <v>7.7</v>
      </c>
    </row>
    <row r="13" spans="2:47" x14ac:dyDescent="0.25">
      <c r="B13" s="22">
        <v>20</v>
      </c>
      <c r="C13" s="93">
        <v>40.200000000000003</v>
      </c>
      <c r="E13" s="116">
        <f t="shared" si="0"/>
        <v>42.2</v>
      </c>
      <c r="F13" s="124">
        <v>3</v>
      </c>
      <c r="G13" s="136">
        <f t="shared" si="1"/>
        <v>14.066666666666668</v>
      </c>
      <c r="H13" s="151">
        <f t="shared" si="2"/>
        <v>12.066666666666668</v>
      </c>
      <c r="I13" s="159">
        <v>11.3</v>
      </c>
    </row>
    <row r="14" spans="2:47" x14ac:dyDescent="0.25">
      <c r="B14" s="22">
        <v>30</v>
      </c>
      <c r="C14" s="93">
        <v>61.3</v>
      </c>
      <c r="E14" s="116">
        <f t="shared" si="0"/>
        <v>63.3</v>
      </c>
      <c r="F14" s="124">
        <v>3.5</v>
      </c>
      <c r="G14" s="136">
        <f t="shared" si="1"/>
        <v>18.085714285714285</v>
      </c>
      <c r="H14" s="151">
        <f t="shared" si="2"/>
        <v>16.085714285714285</v>
      </c>
      <c r="I14" s="159">
        <v>15.2</v>
      </c>
    </row>
    <row r="15" spans="2:47" x14ac:dyDescent="0.25">
      <c r="B15" s="22">
        <v>40</v>
      </c>
      <c r="C15" s="93">
        <v>82.9</v>
      </c>
      <c r="E15" s="116">
        <f t="shared" si="0"/>
        <v>84.9</v>
      </c>
      <c r="F15" s="124">
        <v>3.75</v>
      </c>
      <c r="G15" s="136">
        <f t="shared" si="1"/>
        <v>22.64</v>
      </c>
      <c r="H15" s="151">
        <f t="shared" si="2"/>
        <v>20.64</v>
      </c>
      <c r="I15" s="159">
        <v>19.2</v>
      </c>
    </row>
    <row r="16" spans="2:47" x14ac:dyDescent="0.25">
      <c r="B16" s="22">
        <v>50</v>
      </c>
      <c r="C16" s="93">
        <v>105.2</v>
      </c>
      <c r="E16" s="116">
        <f t="shared" si="0"/>
        <v>107.2</v>
      </c>
      <c r="F16" s="124">
        <v>3.9</v>
      </c>
      <c r="G16" s="136">
        <f t="shared" si="1"/>
        <v>27.487179487179489</v>
      </c>
      <c r="H16" s="151">
        <f t="shared" si="2"/>
        <v>25.487179487179489</v>
      </c>
      <c r="I16" s="159">
        <v>23.4</v>
      </c>
    </row>
    <row r="17" spans="2:9" x14ac:dyDescent="0.25">
      <c r="B17" s="22">
        <v>60</v>
      </c>
      <c r="C17" s="93">
        <v>128.1</v>
      </c>
      <c r="E17" s="116">
        <f t="shared" si="0"/>
        <v>130.1</v>
      </c>
      <c r="F17" s="124">
        <v>4</v>
      </c>
      <c r="G17" s="136">
        <f t="shared" si="1"/>
        <v>32.524999999999999</v>
      </c>
      <c r="H17" s="151">
        <f t="shared" si="2"/>
        <v>30.524999999999999</v>
      </c>
      <c r="I17" s="159">
        <v>28.7</v>
      </c>
    </row>
    <row r="18" spans="2:9" x14ac:dyDescent="0.25">
      <c r="B18" s="22">
        <v>70</v>
      </c>
      <c r="C18" s="94">
        <v>151.5</v>
      </c>
      <c r="E18" s="118">
        <f t="shared" si="0"/>
        <v>153.5</v>
      </c>
      <c r="F18" s="125">
        <v>4</v>
      </c>
      <c r="G18" s="118">
        <f t="shared" si="1"/>
        <v>38.375</v>
      </c>
      <c r="H18" s="108">
        <f t="shared" si="2"/>
        <v>36.375</v>
      </c>
      <c r="I18" s="160">
        <v>33.799999999999997</v>
      </c>
    </row>
    <row r="19" spans="2:9" x14ac:dyDescent="0.25">
      <c r="B19" s="22">
        <v>80</v>
      </c>
      <c r="C19" s="93">
        <v>173.1</v>
      </c>
      <c r="E19" s="116">
        <f t="shared" si="0"/>
        <v>175.1</v>
      </c>
      <c r="F19" s="124">
        <v>4</v>
      </c>
      <c r="G19" s="138">
        <f t="shared" si="1"/>
        <v>43.774999999999999</v>
      </c>
      <c r="H19" s="153">
        <f t="shared" si="2"/>
        <v>41.774999999999999</v>
      </c>
      <c r="I19" s="159">
        <v>39.299999999999997</v>
      </c>
    </row>
    <row r="20" spans="2:9" x14ac:dyDescent="0.25">
      <c r="B20" s="22">
        <v>90</v>
      </c>
      <c r="C20" s="93">
        <v>194.8</v>
      </c>
      <c r="E20" s="116">
        <f t="shared" si="0"/>
        <v>196.8</v>
      </c>
      <c r="F20" s="124">
        <v>4</v>
      </c>
      <c r="G20" s="138">
        <f t="shared" si="1"/>
        <v>49.2</v>
      </c>
      <c r="H20" s="153">
        <f t="shared" si="2"/>
        <v>47.2</v>
      </c>
      <c r="I20" s="159">
        <v>45.2</v>
      </c>
    </row>
    <row r="21" spans="2:9" x14ac:dyDescent="0.25">
      <c r="B21" s="22">
        <v>100</v>
      </c>
      <c r="C21" s="95">
        <v>216.4</v>
      </c>
      <c r="E21" s="119">
        <f t="shared" si="0"/>
        <v>218.4</v>
      </c>
      <c r="F21" s="126">
        <v>4</v>
      </c>
      <c r="G21" s="139">
        <f t="shared" si="1"/>
        <v>54.6</v>
      </c>
      <c r="H21" s="154">
        <f t="shared" si="2"/>
        <v>52.6</v>
      </c>
      <c r="I21" s="161">
        <v>51.3</v>
      </c>
    </row>
    <row r="23" spans="2:9" x14ac:dyDescent="0.25">
      <c r="B23" s="74" t="s">
        <v>44</v>
      </c>
    </row>
    <row r="28" spans="2:9" x14ac:dyDescent="0.25">
      <c r="B28" t="s">
        <v>41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U21"/>
  <sheetViews>
    <sheetView showGridLines="0" zoomScale="90" zoomScaleNormal="90" workbookViewId="0">
      <selection activeCell="F33" sqref="F33"/>
    </sheetView>
  </sheetViews>
  <sheetFormatPr defaultRowHeight="15" x14ac:dyDescent="0.25"/>
  <cols>
    <col min="1" max="1" width="3" customWidth="1"/>
    <col min="2" max="2" width="15.140625" customWidth="1"/>
    <col min="3" max="3" width="12.85546875" customWidth="1"/>
    <col min="4" max="4" width="7.42578125" customWidth="1"/>
    <col min="5" max="5" width="12.85546875" customWidth="1"/>
    <col min="6" max="6" width="15.7109375" customWidth="1"/>
    <col min="7" max="9" width="12.85546875" customWidth="1"/>
    <col min="10" max="26" width="9.28515625" customWidth="1"/>
  </cols>
  <sheetData>
    <row r="2" spans="2:47" ht="15" customHeight="1" x14ac:dyDescent="0.25">
      <c r="B2" s="22"/>
      <c r="C2" s="96"/>
      <c r="D2" s="101"/>
      <c r="E2" s="112"/>
      <c r="F2" s="120"/>
      <c r="G2" s="100"/>
      <c r="H2" s="100"/>
      <c r="I2" s="41"/>
      <c r="L2" s="91"/>
      <c r="AU2" t="s">
        <v>1</v>
      </c>
    </row>
    <row r="3" spans="2:47" ht="15" customHeight="1" x14ac:dyDescent="0.25">
      <c r="B3" s="22" t="s">
        <v>45</v>
      </c>
      <c r="C3" s="97" t="s">
        <v>39</v>
      </c>
      <c r="D3" s="98"/>
      <c r="E3" s="113" t="s">
        <v>11</v>
      </c>
      <c r="F3" s="121" t="s">
        <v>37</v>
      </c>
      <c r="G3" s="92" t="s">
        <v>6</v>
      </c>
      <c r="H3" s="92" t="s">
        <v>6</v>
      </c>
      <c r="I3" s="127" t="s">
        <v>23</v>
      </c>
    </row>
    <row r="4" spans="2:47" ht="15" customHeight="1" x14ac:dyDescent="0.25">
      <c r="B4" s="22"/>
      <c r="C4" s="133" t="s">
        <v>14</v>
      </c>
      <c r="D4" s="98" t="s">
        <v>7</v>
      </c>
      <c r="E4" s="113" t="str">
        <f>C4</f>
        <v xml:space="preserve"> .44-.70</v>
      </c>
      <c r="F4" s="121" t="s">
        <v>38</v>
      </c>
      <c r="G4" s="92" t="s">
        <v>11</v>
      </c>
      <c r="H4" s="92" t="s">
        <v>11</v>
      </c>
      <c r="I4" s="127" t="s">
        <v>19</v>
      </c>
    </row>
    <row r="5" spans="2:47" x14ac:dyDescent="0.25">
      <c r="B5" s="22" t="s">
        <v>0</v>
      </c>
      <c r="C5" s="97" t="s">
        <v>16</v>
      </c>
      <c r="D5" s="98" t="s">
        <v>3</v>
      </c>
      <c r="E5" s="114" t="s">
        <v>16</v>
      </c>
      <c r="F5" s="121" t="s">
        <v>5</v>
      </c>
      <c r="G5" s="92" t="s">
        <v>2</v>
      </c>
      <c r="H5" s="92" t="s">
        <v>2</v>
      </c>
      <c r="I5" s="127" t="s">
        <v>20</v>
      </c>
    </row>
    <row r="6" spans="2:47" ht="15" customHeight="1" x14ac:dyDescent="0.25">
      <c r="B6" s="22"/>
      <c r="C6" s="98"/>
      <c r="D6" s="98"/>
      <c r="E6" s="134" t="s">
        <v>15</v>
      </c>
      <c r="F6" s="122"/>
      <c r="G6" s="140" t="s">
        <v>8</v>
      </c>
      <c r="H6" s="140" t="s">
        <v>40</v>
      </c>
      <c r="I6" s="128"/>
    </row>
    <row r="7" spans="2:47" x14ac:dyDescent="0.25">
      <c r="B7" s="22">
        <v>1</v>
      </c>
      <c r="C7" s="99">
        <v>1.4</v>
      </c>
      <c r="D7" s="102">
        <v>2</v>
      </c>
      <c r="E7" s="115">
        <f t="shared" ref="E7:E21" si="0">C7+$D$7</f>
        <v>3.4</v>
      </c>
      <c r="F7" s="123">
        <v>0.7</v>
      </c>
      <c r="G7" s="135">
        <f t="shared" ref="G7:G21" si="1">E7/F7</f>
        <v>4.8571428571428577</v>
      </c>
      <c r="H7" s="135">
        <f>G7-D$7</f>
        <v>2.8571428571428577</v>
      </c>
      <c r="I7" s="129">
        <v>2.8</v>
      </c>
    </row>
    <row r="8" spans="2:47" x14ac:dyDescent="0.25">
      <c r="B8" s="22">
        <v>2</v>
      </c>
      <c r="C8" s="93">
        <v>3</v>
      </c>
      <c r="E8" s="116">
        <f t="shared" si="0"/>
        <v>5</v>
      </c>
      <c r="F8" s="124">
        <v>0.75</v>
      </c>
      <c r="G8" s="136">
        <f t="shared" si="1"/>
        <v>6.666666666666667</v>
      </c>
      <c r="H8" s="136">
        <f t="shared" ref="H8:H21" si="2">G8-D$7</f>
        <v>4.666666666666667</v>
      </c>
      <c r="I8" s="130">
        <v>3.8</v>
      </c>
    </row>
    <row r="9" spans="2:47" x14ac:dyDescent="0.25">
      <c r="B9" s="22">
        <v>3</v>
      </c>
      <c r="C9" s="94">
        <v>4.8</v>
      </c>
      <c r="E9" s="117">
        <f t="shared" si="0"/>
        <v>6.8</v>
      </c>
      <c r="F9" s="125">
        <v>0.83</v>
      </c>
      <c r="G9" s="137">
        <f t="shared" si="1"/>
        <v>8.19277108433735</v>
      </c>
      <c r="H9" s="137">
        <f t="shared" si="2"/>
        <v>6.19277108433735</v>
      </c>
      <c r="I9" s="131">
        <v>5</v>
      </c>
    </row>
    <row r="10" spans="2:47" x14ac:dyDescent="0.25">
      <c r="B10" s="22">
        <v>4</v>
      </c>
      <c r="C10" s="93">
        <v>6.9</v>
      </c>
      <c r="E10" s="116">
        <f t="shared" si="0"/>
        <v>8.9</v>
      </c>
      <c r="F10" s="124">
        <v>0.9</v>
      </c>
      <c r="G10" s="136">
        <f t="shared" si="1"/>
        <v>9.8888888888888893</v>
      </c>
      <c r="H10" s="136">
        <f t="shared" si="2"/>
        <v>7.8888888888888893</v>
      </c>
      <c r="I10" s="130">
        <v>6</v>
      </c>
    </row>
    <row r="11" spans="2:47" x14ac:dyDescent="0.25">
      <c r="B11" s="22">
        <v>5</v>
      </c>
      <c r="C11" s="93">
        <v>9.1</v>
      </c>
      <c r="E11" s="116">
        <f t="shared" si="0"/>
        <v>11.1</v>
      </c>
      <c r="F11" s="124">
        <v>0.96</v>
      </c>
      <c r="G11" s="136">
        <f t="shared" si="1"/>
        <v>11.5625</v>
      </c>
      <c r="H11" s="136">
        <f t="shared" si="2"/>
        <v>9.5625</v>
      </c>
      <c r="I11" s="130">
        <v>6.8</v>
      </c>
    </row>
    <row r="12" spans="2:47" x14ac:dyDescent="0.25">
      <c r="B12" s="22">
        <v>10</v>
      </c>
      <c r="C12" s="94">
        <v>19.3</v>
      </c>
      <c r="E12" s="118">
        <f t="shared" si="0"/>
        <v>21.3</v>
      </c>
      <c r="F12" s="125">
        <v>1.3</v>
      </c>
      <c r="G12" s="137">
        <f t="shared" si="1"/>
        <v>16.384615384615383</v>
      </c>
      <c r="H12" s="137">
        <f t="shared" si="2"/>
        <v>14.384615384615383</v>
      </c>
      <c r="I12" s="131">
        <v>9.9</v>
      </c>
    </row>
    <row r="13" spans="2:47" x14ac:dyDescent="0.25">
      <c r="B13" s="22">
        <v>20</v>
      </c>
      <c r="C13" s="93">
        <v>40.200000000000003</v>
      </c>
      <c r="E13" s="116">
        <f t="shared" si="0"/>
        <v>42.2</v>
      </c>
      <c r="F13" s="124">
        <v>2</v>
      </c>
      <c r="G13" s="136">
        <f t="shared" si="1"/>
        <v>21.1</v>
      </c>
      <c r="H13" s="136">
        <f t="shared" si="2"/>
        <v>19.100000000000001</v>
      </c>
      <c r="I13" s="130">
        <v>14.5</v>
      </c>
    </row>
    <row r="14" spans="2:47" x14ac:dyDescent="0.25">
      <c r="B14" s="22">
        <v>30</v>
      </c>
      <c r="C14" s="93">
        <v>61.3</v>
      </c>
      <c r="E14" s="116">
        <f t="shared" si="0"/>
        <v>63.3</v>
      </c>
      <c r="F14" s="124">
        <v>2.6</v>
      </c>
      <c r="G14" s="136">
        <f t="shared" si="1"/>
        <v>24.346153846153843</v>
      </c>
      <c r="H14" s="136">
        <f t="shared" si="2"/>
        <v>22.346153846153843</v>
      </c>
      <c r="I14" s="130">
        <v>18.8</v>
      </c>
    </row>
    <row r="15" spans="2:47" x14ac:dyDescent="0.25">
      <c r="B15" s="22">
        <v>40</v>
      </c>
      <c r="C15" s="93">
        <v>82.9</v>
      </c>
      <c r="E15" s="116">
        <f t="shared" si="0"/>
        <v>84.9</v>
      </c>
      <c r="F15" s="124">
        <v>3.05</v>
      </c>
      <c r="G15" s="136">
        <f t="shared" si="1"/>
        <v>27.836065573770494</v>
      </c>
      <c r="H15" s="136">
        <f t="shared" si="2"/>
        <v>25.836065573770494</v>
      </c>
      <c r="I15" s="130">
        <v>23.1</v>
      </c>
    </row>
    <row r="16" spans="2:47" x14ac:dyDescent="0.25">
      <c r="B16" s="22">
        <v>50</v>
      </c>
      <c r="C16" s="93">
        <v>105.2</v>
      </c>
      <c r="E16" s="116">
        <f t="shared" si="0"/>
        <v>107.2</v>
      </c>
      <c r="F16" s="124">
        <v>3.2</v>
      </c>
      <c r="G16" s="136">
        <f t="shared" si="1"/>
        <v>33.5</v>
      </c>
      <c r="H16" s="136">
        <f t="shared" si="2"/>
        <v>31.5</v>
      </c>
      <c r="I16" s="130">
        <v>28.1</v>
      </c>
    </row>
    <row r="17" spans="2:9" x14ac:dyDescent="0.25">
      <c r="B17" s="22">
        <v>60</v>
      </c>
      <c r="C17" s="93">
        <v>128.1</v>
      </c>
      <c r="E17" s="116">
        <f t="shared" si="0"/>
        <v>130.1</v>
      </c>
      <c r="F17" s="124">
        <v>3.25</v>
      </c>
      <c r="G17" s="136">
        <f t="shared" si="1"/>
        <v>40.030769230769231</v>
      </c>
      <c r="H17" s="136">
        <f t="shared" si="2"/>
        <v>38.030769230769231</v>
      </c>
      <c r="I17" s="130">
        <v>33.4</v>
      </c>
    </row>
    <row r="18" spans="2:9" x14ac:dyDescent="0.25">
      <c r="B18" s="22">
        <v>70</v>
      </c>
      <c r="C18" s="94">
        <v>151.5</v>
      </c>
      <c r="E18" s="118">
        <f t="shared" si="0"/>
        <v>153.5</v>
      </c>
      <c r="F18" s="125">
        <v>3.25</v>
      </c>
      <c r="G18" s="118">
        <f t="shared" si="1"/>
        <v>47.230769230769234</v>
      </c>
      <c r="H18" s="118">
        <f t="shared" si="2"/>
        <v>45.230769230769234</v>
      </c>
      <c r="I18" s="131">
        <v>38.4</v>
      </c>
    </row>
    <row r="19" spans="2:9" x14ac:dyDescent="0.25">
      <c r="B19" s="22">
        <v>80</v>
      </c>
      <c r="C19" s="93">
        <v>173.1</v>
      </c>
      <c r="E19" s="116">
        <f t="shared" si="0"/>
        <v>175.1</v>
      </c>
      <c r="F19" s="124">
        <v>3.25</v>
      </c>
      <c r="G19" s="138">
        <f t="shared" si="1"/>
        <v>53.876923076923077</v>
      </c>
      <c r="H19" s="138">
        <f t="shared" si="2"/>
        <v>51.876923076923077</v>
      </c>
      <c r="I19" s="130">
        <v>44.1</v>
      </c>
    </row>
    <row r="20" spans="2:9" x14ac:dyDescent="0.25">
      <c r="B20" s="22">
        <v>90</v>
      </c>
      <c r="C20" s="93">
        <v>194.8</v>
      </c>
      <c r="E20" s="116">
        <f t="shared" si="0"/>
        <v>196.8</v>
      </c>
      <c r="F20" s="124">
        <v>3.25</v>
      </c>
      <c r="G20" s="138">
        <f t="shared" si="1"/>
        <v>60.553846153846159</v>
      </c>
      <c r="H20" s="138">
        <f t="shared" si="2"/>
        <v>58.553846153846159</v>
      </c>
      <c r="I20" s="130">
        <v>49.9</v>
      </c>
    </row>
    <row r="21" spans="2:9" x14ac:dyDescent="0.25">
      <c r="B21" s="22">
        <v>100</v>
      </c>
      <c r="C21" s="95">
        <v>216.4</v>
      </c>
      <c r="E21" s="119">
        <f t="shared" si="0"/>
        <v>218.4</v>
      </c>
      <c r="F21" s="126">
        <v>3.25</v>
      </c>
      <c r="G21" s="139">
        <f t="shared" si="1"/>
        <v>67.2</v>
      </c>
      <c r="H21" s="139">
        <f t="shared" si="2"/>
        <v>65.2</v>
      </c>
      <c r="I21" s="132">
        <v>55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U21"/>
  <sheetViews>
    <sheetView showGridLines="0" zoomScale="90" zoomScaleNormal="90" workbookViewId="0">
      <selection activeCell="H31" sqref="H31"/>
    </sheetView>
  </sheetViews>
  <sheetFormatPr defaultRowHeight="15" x14ac:dyDescent="0.25"/>
  <cols>
    <col min="1" max="1" width="3" customWidth="1"/>
    <col min="2" max="2" width="15.140625" customWidth="1"/>
    <col min="3" max="3" width="12.85546875" customWidth="1"/>
    <col min="4" max="4" width="7.42578125" customWidth="1"/>
    <col min="5" max="5" width="12.85546875" customWidth="1"/>
    <col min="6" max="6" width="15.7109375" customWidth="1"/>
    <col min="7" max="9" width="12.85546875" customWidth="1"/>
    <col min="10" max="26" width="9.28515625" customWidth="1"/>
  </cols>
  <sheetData>
    <row r="2" spans="2:47" ht="15" customHeight="1" x14ac:dyDescent="0.25">
      <c r="B2" s="22"/>
      <c r="C2" s="96"/>
      <c r="D2" s="101"/>
      <c r="E2" s="112"/>
      <c r="F2" s="120"/>
      <c r="G2" s="100"/>
      <c r="H2" s="100"/>
      <c r="I2" s="41"/>
      <c r="L2" s="91"/>
      <c r="AU2" t="s">
        <v>1</v>
      </c>
    </row>
    <row r="3" spans="2:47" ht="15" customHeight="1" x14ac:dyDescent="0.25">
      <c r="B3" s="22" t="s">
        <v>46</v>
      </c>
      <c r="C3" s="97" t="s">
        <v>39</v>
      </c>
      <c r="D3" s="98"/>
      <c r="E3" s="113" t="s">
        <v>11</v>
      </c>
      <c r="F3" s="121" t="s">
        <v>37</v>
      </c>
      <c r="G3" s="92" t="s">
        <v>6</v>
      </c>
      <c r="H3" s="92" t="s">
        <v>6</v>
      </c>
      <c r="I3" s="127" t="s">
        <v>23</v>
      </c>
    </row>
    <row r="4" spans="2:47" ht="15" customHeight="1" x14ac:dyDescent="0.25">
      <c r="B4" s="22"/>
      <c r="C4" s="133" t="s">
        <v>14</v>
      </c>
      <c r="D4" s="98" t="s">
        <v>7</v>
      </c>
      <c r="E4" s="113" t="str">
        <f>C4</f>
        <v xml:space="preserve"> .44-.70</v>
      </c>
      <c r="F4" s="121" t="s">
        <v>38</v>
      </c>
      <c r="G4" s="92" t="s">
        <v>11</v>
      </c>
      <c r="H4" s="92" t="s">
        <v>11</v>
      </c>
      <c r="I4" s="127" t="s">
        <v>19</v>
      </c>
    </row>
    <row r="5" spans="2:47" x14ac:dyDescent="0.25">
      <c r="B5" s="22" t="s">
        <v>0</v>
      </c>
      <c r="C5" s="97" t="s">
        <v>16</v>
      </c>
      <c r="D5" s="98" t="s">
        <v>3</v>
      </c>
      <c r="E5" s="114" t="s">
        <v>16</v>
      </c>
      <c r="F5" s="121" t="s">
        <v>5</v>
      </c>
      <c r="G5" s="92" t="s">
        <v>2</v>
      </c>
      <c r="H5" s="92" t="s">
        <v>2</v>
      </c>
      <c r="I5" s="127" t="s">
        <v>20</v>
      </c>
    </row>
    <row r="6" spans="2:47" ht="15" customHeight="1" x14ac:dyDescent="0.25">
      <c r="B6" s="22"/>
      <c r="C6" s="98"/>
      <c r="D6" s="98"/>
      <c r="E6" s="134" t="s">
        <v>15</v>
      </c>
      <c r="F6" s="122"/>
      <c r="G6" s="140" t="s">
        <v>8</v>
      </c>
      <c r="H6" s="140" t="s">
        <v>40</v>
      </c>
      <c r="I6" s="128"/>
    </row>
    <row r="7" spans="2:47" x14ac:dyDescent="0.25">
      <c r="B7" s="22">
        <v>1</v>
      </c>
      <c r="C7" s="99">
        <v>1.4</v>
      </c>
      <c r="D7" s="102">
        <v>2</v>
      </c>
      <c r="E7" s="115">
        <f t="shared" ref="E7:E21" si="0">C7+$D$7</f>
        <v>3.4</v>
      </c>
      <c r="F7" s="123">
        <v>0.72</v>
      </c>
      <c r="G7" s="135">
        <f t="shared" ref="G7:G21" si="1">E7/F7</f>
        <v>4.7222222222222223</v>
      </c>
      <c r="H7" s="135">
        <f>G7-D$7</f>
        <v>2.7222222222222223</v>
      </c>
      <c r="I7" s="129">
        <v>2.8</v>
      </c>
    </row>
    <row r="8" spans="2:47" x14ac:dyDescent="0.25">
      <c r="B8" s="22">
        <v>2</v>
      </c>
      <c r="C8" s="93">
        <v>3</v>
      </c>
      <c r="E8" s="116">
        <f t="shared" si="0"/>
        <v>5</v>
      </c>
      <c r="F8" s="124">
        <v>0.83</v>
      </c>
      <c r="G8" s="136">
        <f t="shared" si="1"/>
        <v>6.024096385542169</v>
      </c>
      <c r="H8" s="136">
        <f t="shared" ref="H8:H21" si="2">G8-D$7</f>
        <v>4.024096385542169</v>
      </c>
      <c r="I8" s="130">
        <v>3.8</v>
      </c>
    </row>
    <row r="9" spans="2:47" x14ac:dyDescent="0.25">
      <c r="B9" s="22">
        <v>3</v>
      </c>
      <c r="C9" s="94">
        <v>4.8</v>
      </c>
      <c r="E9" s="117">
        <f t="shared" si="0"/>
        <v>6.8</v>
      </c>
      <c r="F9" s="125">
        <v>0.95</v>
      </c>
      <c r="G9" s="137">
        <f t="shared" si="1"/>
        <v>7.1578947368421053</v>
      </c>
      <c r="H9" s="137">
        <f t="shared" si="2"/>
        <v>5.1578947368421053</v>
      </c>
      <c r="I9" s="131">
        <v>5</v>
      </c>
    </row>
    <row r="10" spans="2:47" x14ac:dyDescent="0.25">
      <c r="B10" s="22">
        <v>4</v>
      </c>
      <c r="C10" s="93">
        <v>6.9</v>
      </c>
      <c r="E10" s="116">
        <f t="shared" si="0"/>
        <v>8.9</v>
      </c>
      <c r="F10" s="124">
        <v>1.1000000000000001</v>
      </c>
      <c r="G10" s="136">
        <f t="shared" si="1"/>
        <v>8.0909090909090899</v>
      </c>
      <c r="H10" s="136">
        <f t="shared" si="2"/>
        <v>6.0909090909090899</v>
      </c>
      <c r="I10" s="130">
        <v>6</v>
      </c>
    </row>
    <row r="11" spans="2:47" x14ac:dyDescent="0.25">
      <c r="B11" s="22">
        <v>5</v>
      </c>
      <c r="C11" s="93">
        <v>9.1</v>
      </c>
      <c r="E11" s="116">
        <f t="shared" si="0"/>
        <v>11.1</v>
      </c>
      <c r="F11" s="124">
        <v>1.24</v>
      </c>
      <c r="G11" s="136">
        <f t="shared" si="1"/>
        <v>8.9516129032258061</v>
      </c>
      <c r="H11" s="136">
        <f t="shared" si="2"/>
        <v>6.9516129032258061</v>
      </c>
      <c r="I11" s="130">
        <v>6.8</v>
      </c>
    </row>
    <row r="12" spans="2:47" x14ac:dyDescent="0.25">
      <c r="B12" s="22">
        <v>10</v>
      </c>
      <c r="C12" s="94">
        <v>19.3</v>
      </c>
      <c r="E12" s="118">
        <f t="shared" si="0"/>
        <v>21.3</v>
      </c>
      <c r="F12" s="125">
        <v>1.8</v>
      </c>
      <c r="G12" s="137">
        <f t="shared" si="1"/>
        <v>11.833333333333334</v>
      </c>
      <c r="H12" s="137">
        <f t="shared" si="2"/>
        <v>9.8333333333333339</v>
      </c>
      <c r="I12" s="131">
        <v>9.9</v>
      </c>
    </row>
    <row r="13" spans="2:47" x14ac:dyDescent="0.25">
      <c r="B13" s="22">
        <v>20</v>
      </c>
      <c r="C13" s="93">
        <v>40.200000000000003</v>
      </c>
      <c r="E13" s="116">
        <f t="shared" si="0"/>
        <v>42.2</v>
      </c>
      <c r="F13" s="124">
        <v>2.4500000000000002</v>
      </c>
      <c r="G13" s="136">
        <f t="shared" si="1"/>
        <v>17.224489795918366</v>
      </c>
      <c r="H13" s="136">
        <f t="shared" si="2"/>
        <v>15.224489795918366</v>
      </c>
      <c r="I13" s="130">
        <v>14.5</v>
      </c>
    </row>
    <row r="14" spans="2:47" x14ac:dyDescent="0.25">
      <c r="B14" s="22">
        <v>30</v>
      </c>
      <c r="C14" s="93">
        <v>61.3</v>
      </c>
      <c r="E14" s="116">
        <f t="shared" si="0"/>
        <v>63.3</v>
      </c>
      <c r="F14" s="124">
        <v>2.8</v>
      </c>
      <c r="G14" s="136">
        <f t="shared" si="1"/>
        <v>22.607142857142858</v>
      </c>
      <c r="H14" s="136">
        <f t="shared" si="2"/>
        <v>20.607142857142858</v>
      </c>
      <c r="I14" s="130">
        <v>18.8</v>
      </c>
    </row>
    <row r="15" spans="2:47" x14ac:dyDescent="0.25">
      <c r="B15" s="22">
        <v>40</v>
      </c>
      <c r="C15" s="93">
        <v>82.9</v>
      </c>
      <c r="E15" s="116">
        <f t="shared" si="0"/>
        <v>84.9</v>
      </c>
      <c r="F15" s="124">
        <v>3.05</v>
      </c>
      <c r="G15" s="136">
        <f t="shared" si="1"/>
        <v>27.836065573770494</v>
      </c>
      <c r="H15" s="136">
        <f t="shared" si="2"/>
        <v>25.836065573770494</v>
      </c>
      <c r="I15" s="130">
        <v>23.1</v>
      </c>
    </row>
    <row r="16" spans="2:47" x14ac:dyDescent="0.25">
      <c r="B16" s="22">
        <v>50</v>
      </c>
      <c r="C16" s="93">
        <v>105.2</v>
      </c>
      <c r="E16" s="116">
        <f t="shared" si="0"/>
        <v>107.2</v>
      </c>
      <c r="F16" s="124">
        <v>3.22</v>
      </c>
      <c r="G16" s="136">
        <f t="shared" si="1"/>
        <v>33.29192546583851</v>
      </c>
      <c r="H16" s="136">
        <f t="shared" si="2"/>
        <v>31.29192546583851</v>
      </c>
      <c r="I16" s="130">
        <v>28.1</v>
      </c>
    </row>
    <row r="17" spans="2:9" x14ac:dyDescent="0.25">
      <c r="B17" s="22">
        <v>60</v>
      </c>
      <c r="C17" s="93">
        <v>128.1</v>
      </c>
      <c r="E17" s="116">
        <f t="shared" si="0"/>
        <v>130.1</v>
      </c>
      <c r="F17" s="124">
        <v>3.33</v>
      </c>
      <c r="G17" s="136">
        <f t="shared" si="1"/>
        <v>39.069069069069066</v>
      </c>
      <c r="H17" s="136">
        <f t="shared" si="2"/>
        <v>37.069069069069066</v>
      </c>
      <c r="I17" s="130">
        <v>33.4</v>
      </c>
    </row>
    <row r="18" spans="2:9" x14ac:dyDescent="0.25">
      <c r="B18" s="22">
        <v>70</v>
      </c>
      <c r="C18" s="94">
        <v>151.5</v>
      </c>
      <c r="E18" s="118">
        <f t="shared" si="0"/>
        <v>153.5</v>
      </c>
      <c r="F18" s="125">
        <v>3.4</v>
      </c>
      <c r="G18" s="118">
        <f t="shared" si="1"/>
        <v>45.147058823529413</v>
      </c>
      <c r="H18" s="118">
        <f t="shared" si="2"/>
        <v>43.147058823529413</v>
      </c>
      <c r="I18" s="131">
        <v>38.4</v>
      </c>
    </row>
    <row r="19" spans="2:9" x14ac:dyDescent="0.25">
      <c r="B19" s="22">
        <v>80</v>
      </c>
      <c r="C19" s="93">
        <v>173.1</v>
      </c>
      <c r="E19" s="116">
        <f t="shared" si="0"/>
        <v>175.1</v>
      </c>
      <c r="F19" s="124">
        <v>3.4</v>
      </c>
      <c r="G19" s="138">
        <f t="shared" si="1"/>
        <v>51.5</v>
      </c>
      <c r="H19" s="138">
        <f t="shared" si="2"/>
        <v>49.5</v>
      </c>
      <c r="I19" s="130">
        <v>44.1</v>
      </c>
    </row>
    <row r="20" spans="2:9" x14ac:dyDescent="0.25">
      <c r="B20" s="22">
        <v>90</v>
      </c>
      <c r="C20" s="93">
        <v>194.8</v>
      </c>
      <c r="E20" s="116">
        <f t="shared" si="0"/>
        <v>196.8</v>
      </c>
      <c r="F20" s="124">
        <v>3.4</v>
      </c>
      <c r="G20" s="138">
        <f t="shared" si="1"/>
        <v>57.882352941176478</v>
      </c>
      <c r="H20" s="138">
        <f t="shared" si="2"/>
        <v>55.882352941176478</v>
      </c>
      <c r="I20" s="130">
        <v>49.9</v>
      </c>
    </row>
    <row r="21" spans="2:9" x14ac:dyDescent="0.25">
      <c r="B21" s="22">
        <v>100</v>
      </c>
      <c r="C21" s="95">
        <v>216.4</v>
      </c>
      <c r="E21" s="119">
        <f t="shared" si="0"/>
        <v>218.4</v>
      </c>
      <c r="F21" s="126">
        <v>3.4</v>
      </c>
      <c r="G21" s="139">
        <f t="shared" si="1"/>
        <v>64.235294117647058</v>
      </c>
      <c r="H21" s="139">
        <f t="shared" si="2"/>
        <v>62.235294117647058</v>
      </c>
      <c r="I21" s="132">
        <v>55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U28"/>
  <sheetViews>
    <sheetView showGridLines="0" tabSelected="1" zoomScale="90" zoomScaleNormal="90" workbookViewId="0">
      <selection activeCell="E28" sqref="E28"/>
    </sheetView>
  </sheetViews>
  <sheetFormatPr defaultRowHeight="15" x14ac:dyDescent="0.25"/>
  <cols>
    <col min="1" max="1" width="3" customWidth="1"/>
    <col min="2" max="2" width="15.140625" customWidth="1"/>
    <col min="3" max="3" width="12.85546875" customWidth="1"/>
    <col min="4" max="4" width="7.42578125" customWidth="1"/>
    <col min="5" max="5" width="12.85546875" customWidth="1"/>
    <col min="6" max="6" width="15.7109375" customWidth="1"/>
    <col min="7" max="9" width="12.85546875" customWidth="1"/>
    <col min="10" max="26" width="9.28515625" customWidth="1"/>
  </cols>
  <sheetData>
    <row r="2" spans="2:47" ht="15" customHeight="1" x14ac:dyDescent="0.25">
      <c r="B2" s="22"/>
      <c r="C2" s="96"/>
      <c r="D2" s="101"/>
      <c r="E2" s="112"/>
      <c r="F2" s="120"/>
      <c r="G2" s="100"/>
      <c r="H2" s="101"/>
      <c r="I2" s="155"/>
      <c r="L2" s="91"/>
      <c r="AU2" t="s">
        <v>1</v>
      </c>
    </row>
    <row r="3" spans="2:47" ht="15" customHeight="1" x14ac:dyDescent="0.25">
      <c r="B3" s="22" t="s">
        <v>47</v>
      </c>
      <c r="C3" s="97" t="s">
        <v>39</v>
      </c>
      <c r="D3" s="98"/>
      <c r="E3" s="113" t="s">
        <v>11</v>
      </c>
      <c r="F3" s="121" t="s">
        <v>37</v>
      </c>
      <c r="G3" s="92" t="s">
        <v>6</v>
      </c>
      <c r="H3" s="98" t="s">
        <v>6</v>
      </c>
      <c r="I3" s="156" t="s">
        <v>23</v>
      </c>
    </row>
    <row r="4" spans="2:47" ht="15" customHeight="1" x14ac:dyDescent="0.25">
      <c r="B4" s="22"/>
      <c r="C4" s="133" t="s">
        <v>14</v>
      </c>
      <c r="D4" s="98" t="s">
        <v>7</v>
      </c>
      <c r="E4" s="113" t="str">
        <f>C4</f>
        <v xml:space="preserve"> .44-.70</v>
      </c>
      <c r="F4" s="121" t="s">
        <v>38</v>
      </c>
      <c r="G4" s="92" t="s">
        <v>11</v>
      </c>
      <c r="H4" s="98" t="s">
        <v>11</v>
      </c>
      <c r="I4" s="156" t="s">
        <v>42</v>
      </c>
    </row>
    <row r="5" spans="2:47" x14ac:dyDescent="0.25">
      <c r="B5" s="22" t="s">
        <v>0</v>
      </c>
      <c r="C5" s="97" t="s">
        <v>16</v>
      </c>
      <c r="D5" s="98" t="s">
        <v>3</v>
      </c>
      <c r="E5" s="114" t="s">
        <v>16</v>
      </c>
      <c r="F5" s="121" t="s">
        <v>5</v>
      </c>
      <c r="G5" s="92" t="s">
        <v>2</v>
      </c>
      <c r="H5" s="98" t="s">
        <v>2</v>
      </c>
      <c r="I5" s="156"/>
    </row>
    <row r="6" spans="2:47" ht="15" customHeight="1" x14ac:dyDescent="0.25">
      <c r="B6" s="22"/>
      <c r="C6" s="98"/>
      <c r="D6" s="98"/>
      <c r="E6" s="134" t="s">
        <v>15</v>
      </c>
      <c r="F6" s="122"/>
      <c r="G6" s="140" t="s">
        <v>8</v>
      </c>
      <c r="H6" s="149" t="s">
        <v>40</v>
      </c>
      <c r="I6" s="157"/>
    </row>
    <row r="7" spans="2:47" x14ac:dyDescent="0.25">
      <c r="B7" s="22">
        <v>1</v>
      </c>
      <c r="C7" s="99">
        <v>1.4</v>
      </c>
      <c r="D7" s="102">
        <v>2</v>
      </c>
      <c r="E7" s="115">
        <f t="shared" ref="E7:E21" si="0">C7+$D$7</f>
        <v>3.4</v>
      </c>
      <c r="F7" s="123">
        <v>0.71</v>
      </c>
      <c r="G7" s="135">
        <f t="shared" ref="G7:G21" si="1">E7/F7</f>
        <v>4.788732394366197</v>
      </c>
      <c r="H7" s="150">
        <f>G7-D$7</f>
        <v>2.788732394366197</v>
      </c>
      <c r="I7" s="158">
        <v>2.8</v>
      </c>
    </row>
    <row r="8" spans="2:47" x14ac:dyDescent="0.25">
      <c r="B8" s="22">
        <v>2</v>
      </c>
      <c r="C8" s="93">
        <v>3</v>
      </c>
      <c r="E8" s="116">
        <f t="shared" si="0"/>
        <v>5</v>
      </c>
      <c r="F8" s="124">
        <v>0.92</v>
      </c>
      <c r="G8" s="136">
        <f t="shared" si="1"/>
        <v>5.4347826086956523</v>
      </c>
      <c r="H8" s="151">
        <f t="shared" ref="H8:H21" si="2">G8-D$7</f>
        <v>3.4347826086956523</v>
      </c>
      <c r="I8" s="159">
        <v>3.4</v>
      </c>
    </row>
    <row r="9" spans="2:47" x14ac:dyDescent="0.25">
      <c r="B9" s="22">
        <v>3</v>
      </c>
      <c r="C9" s="94">
        <v>4.8</v>
      </c>
      <c r="E9" s="117">
        <f t="shared" si="0"/>
        <v>6.8</v>
      </c>
      <c r="F9" s="125">
        <v>1.1499999999999999</v>
      </c>
      <c r="G9" s="137">
        <f t="shared" si="1"/>
        <v>5.9130434782608701</v>
      </c>
      <c r="H9" s="152">
        <f t="shared" si="2"/>
        <v>3.9130434782608701</v>
      </c>
      <c r="I9" s="160">
        <v>3.9</v>
      </c>
    </row>
    <row r="10" spans="2:47" x14ac:dyDescent="0.25">
      <c r="B10" s="22">
        <v>4</v>
      </c>
      <c r="C10" s="93">
        <v>6.9</v>
      </c>
      <c r="E10" s="116">
        <f t="shared" si="0"/>
        <v>8.9</v>
      </c>
      <c r="F10" s="124">
        <v>1.37</v>
      </c>
      <c r="G10" s="136">
        <f t="shared" si="1"/>
        <v>6.4963503649635035</v>
      </c>
      <c r="H10" s="151">
        <f t="shared" si="2"/>
        <v>4.4963503649635035</v>
      </c>
      <c r="I10" s="159">
        <v>4.5</v>
      </c>
    </row>
    <row r="11" spans="2:47" x14ac:dyDescent="0.25">
      <c r="B11" s="22">
        <v>5</v>
      </c>
      <c r="C11" s="93">
        <v>9.1</v>
      </c>
      <c r="E11" s="116">
        <f t="shared" si="0"/>
        <v>11.1</v>
      </c>
      <c r="F11" s="124">
        <v>1.57</v>
      </c>
      <c r="G11" s="136">
        <f t="shared" si="1"/>
        <v>7.0700636942675157</v>
      </c>
      <c r="H11" s="151">
        <f t="shared" si="2"/>
        <v>5.0700636942675157</v>
      </c>
      <c r="I11" s="159">
        <v>5.0999999999999996</v>
      </c>
    </row>
    <row r="12" spans="2:47" x14ac:dyDescent="0.25">
      <c r="B12" s="22">
        <v>10</v>
      </c>
      <c r="C12" s="94">
        <v>19.3</v>
      </c>
      <c r="E12" s="118">
        <f t="shared" si="0"/>
        <v>21.3</v>
      </c>
      <c r="F12" s="125">
        <v>2.19</v>
      </c>
      <c r="G12" s="137">
        <f t="shared" si="1"/>
        <v>9.7260273972602747</v>
      </c>
      <c r="H12" s="152">
        <f t="shared" si="2"/>
        <v>7.7260273972602747</v>
      </c>
      <c r="I12" s="160">
        <v>7.7</v>
      </c>
    </row>
    <row r="13" spans="2:47" x14ac:dyDescent="0.25">
      <c r="B13" s="22">
        <v>20</v>
      </c>
      <c r="C13" s="93">
        <v>40.200000000000003</v>
      </c>
      <c r="E13" s="116">
        <f t="shared" si="0"/>
        <v>42.2</v>
      </c>
      <c r="F13" s="124">
        <v>3</v>
      </c>
      <c r="G13" s="136">
        <f t="shared" si="1"/>
        <v>14.066666666666668</v>
      </c>
      <c r="H13" s="151">
        <f t="shared" si="2"/>
        <v>12.066666666666668</v>
      </c>
      <c r="I13" s="159">
        <v>11.3</v>
      </c>
    </row>
    <row r="14" spans="2:47" x14ac:dyDescent="0.25">
      <c r="B14" s="22">
        <v>30</v>
      </c>
      <c r="C14" s="93">
        <v>61.3</v>
      </c>
      <c r="E14" s="116">
        <f t="shared" si="0"/>
        <v>63.3</v>
      </c>
      <c r="F14" s="124">
        <v>3.5</v>
      </c>
      <c r="G14" s="136">
        <f t="shared" si="1"/>
        <v>18.085714285714285</v>
      </c>
      <c r="H14" s="151">
        <f t="shared" si="2"/>
        <v>16.085714285714285</v>
      </c>
      <c r="I14" s="159">
        <v>15.2</v>
      </c>
    </row>
    <row r="15" spans="2:47" x14ac:dyDescent="0.25">
      <c r="B15" s="22">
        <v>40</v>
      </c>
      <c r="C15" s="93">
        <v>82.9</v>
      </c>
      <c r="E15" s="116">
        <f t="shared" si="0"/>
        <v>84.9</v>
      </c>
      <c r="F15" s="124">
        <v>3.75</v>
      </c>
      <c r="G15" s="136">
        <f t="shared" si="1"/>
        <v>22.64</v>
      </c>
      <c r="H15" s="151">
        <f t="shared" si="2"/>
        <v>20.64</v>
      </c>
      <c r="I15" s="159">
        <v>19.2</v>
      </c>
    </row>
    <row r="16" spans="2:47" x14ac:dyDescent="0.25">
      <c r="B16" s="22">
        <v>50</v>
      </c>
      <c r="C16" s="93">
        <v>105.2</v>
      </c>
      <c r="E16" s="116">
        <f t="shared" si="0"/>
        <v>107.2</v>
      </c>
      <c r="F16" s="124">
        <v>3.9</v>
      </c>
      <c r="G16" s="136">
        <f t="shared" si="1"/>
        <v>27.487179487179489</v>
      </c>
      <c r="H16" s="151">
        <f t="shared" si="2"/>
        <v>25.487179487179489</v>
      </c>
      <c r="I16" s="159">
        <v>23.4</v>
      </c>
    </row>
    <row r="17" spans="2:9" x14ac:dyDescent="0.25">
      <c r="B17" s="22">
        <v>60</v>
      </c>
      <c r="C17" s="93">
        <v>128.1</v>
      </c>
      <c r="E17" s="116">
        <f t="shared" si="0"/>
        <v>130.1</v>
      </c>
      <c r="F17" s="124">
        <v>4</v>
      </c>
      <c r="G17" s="136">
        <f t="shared" si="1"/>
        <v>32.524999999999999</v>
      </c>
      <c r="H17" s="151">
        <f t="shared" si="2"/>
        <v>30.524999999999999</v>
      </c>
      <c r="I17" s="159">
        <v>28.7</v>
      </c>
    </row>
    <row r="18" spans="2:9" x14ac:dyDescent="0.25">
      <c r="B18" s="22">
        <v>70</v>
      </c>
      <c r="C18" s="94">
        <v>151.5</v>
      </c>
      <c r="E18" s="118">
        <f t="shared" si="0"/>
        <v>153.5</v>
      </c>
      <c r="F18" s="125">
        <v>4</v>
      </c>
      <c r="G18" s="118">
        <f t="shared" si="1"/>
        <v>38.375</v>
      </c>
      <c r="H18" s="108">
        <f t="shared" si="2"/>
        <v>36.375</v>
      </c>
      <c r="I18" s="160">
        <v>33.799999999999997</v>
      </c>
    </row>
    <row r="19" spans="2:9" x14ac:dyDescent="0.25">
      <c r="B19" s="22">
        <v>80</v>
      </c>
      <c r="C19" s="93">
        <v>173.1</v>
      </c>
      <c r="E19" s="116">
        <f t="shared" si="0"/>
        <v>175.1</v>
      </c>
      <c r="F19" s="124">
        <v>4</v>
      </c>
      <c r="G19" s="138">
        <f t="shared" si="1"/>
        <v>43.774999999999999</v>
      </c>
      <c r="H19" s="153">
        <f t="shared" si="2"/>
        <v>41.774999999999999</v>
      </c>
      <c r="I19" s="159">
        <v>39.299999999999997</v>
      </c>
    </row>
    <row r="20" spans="2:9" x14ac:dyDescent="0.25">
      <c r="B20" s="22">
        <v>90</v>
      </c>
      <c r="C20" s="93">
        <v>194.8</v>
      </c>
      <c r="E20" s="116">
        <f t="shared" si="0"/>
        <v>196.8</v>
      </c>
      <c r="F20" s="124">
        <v>4</v>
      </c>
      <c r="G20" s="138">
        <f t="shared" si="1"/>
        <v>49.2</v>
      </c>
      <c r="H20" s="153">
        <f t="shared" si="2"/>
        <v>47.2</v>
      </c>
      <c r="I20" s="159">
        <v>45.2</v>
      </c>
    </row>
    <row r="21" spans="2:9" x14ac:dyDescent="0.25">
      <c r="B21" s="22">
        <v>100</v>
      </c>
      <c r="C21" s="95">
        <v>216.4</v>
      </c>
      <c r="E21" s="119">
        <f t="shared" si="0"/>
        <v>218.4</v>
      </c>
      <c r="F21" s="126">
        <v>4</v>
      </c>
      <c r="G21" s="139">
        <f t="shared" si="1"/>
        <v>54.6</v>
      </c>
      <c r="H21" s="154">
        <f t="shared" si="2"/>
        <v>52.6</v>
      </c>
      <c r="I21" s="161">
        <v>51.3</v>
      </c>
    </row>
    <row r="23" spans="2:9" x14ac:dyDescent="0.25">
      <c r="B23" s="74" t="s">
        <v>44</v>
      </c>
    </row>
    <row r="28" spans="2:9" x14ac:dyDescent="0.25">
      <c r="B28" t="s">
        <v>41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2:AU23"/>
  <sheetViews>
    <sheetView showGridLines="0" zoomScale="90" zoomScaleNormal="90" workbookViewId="0">
      <selection activeCell="D28" sqref="D28"/>
    </sheetView>
  </sheetViews>
  <sheetFormatPr defaultRowHeight="15" x14ac:dyDescent="0.25"/>
  <cols>
    <col min="1" max="1" width="3" customWidth="1"/>
    <col min="2" max="2" width="14.5703125" customWidth="1"/>
    <col min="3" max="9" width="12.85546875" customWidth="1"/>
    <col min="10" max="26" width="9.28515625" customWidth="1"/>
  </cols>
  <sheetData>
    <row r="2" spans="2:47" ht="15" customHeight="1" x14ac:dyDescent="0.25">
      <c r="L2" s="91"/>
      <c r="AU2" t="s">
        <v>1</v>
      </c>
    </row>
    <row r="3" spans="2:47" ht="15" customHeight="1" x14ac:dyDescent="0.25">
      <c r="B3" s="22"/>
      <c r="C3" s="22" t="s">
        <v>45</v>
      </c>
      <c r="D3" s="141"/>
      <c r="E3" s="22" t="s">
        <v>46</v>
      </c>
      <c r="F3" s="22"/>
    </row>
    <row r="4" spans="2:47" ht="15" customHeight="1" x14ac:dyDescent="0.25">
      <c r="B4" s="22"/>
      <c r="C4" s="142"/>
      <c r="D4" s="103"/>
      <c r="E4" s="142"/>
      <c r="F4" s="103"/>
      <c r="I4" s="41"/>
    </row>
    <row r="5" spans="2:47" ht="30" x14ac:dyDescent="0.25">
      <c r="B5" s="22"/>
      <c r="C5" s="133" t="s">
        <v>37</v>
      </c>
      <c r="D5" s="104" t="s">
        <v>6</v>
      </c>
      <c r="E5" s="133" t="s">
        <v>37</v>
      </c>
      <c r="F5" s="104" t="s">
        <v>6</v>
      </c>
      <c r="I5" s="127" t="s">
        <v>23</v>
      </c>
    </row>
    <row r="6" spans="2:47" ht="15" customHeight="1" x14ac:dyDescent="0.25">
      <c r="B6" s="22"/>
      <c r="C6" s="133" t="s">
        <v>38</v>
      </c>
      <c r="D6" s="104" t="s">
        <v>11</v>
      </c>
      <c r="E6" s="133" t="s">
        <v>38</v>
      </c>
      <c r="F6" s="104" t="s">
        <v>11</v>
      </c>
      <c r="I6" s="127" t="s">
        <v>19</v>
      </c>
    </row>
    <row r="7" spans="2:47" x14ac:dyDescent="0.25">
      <c r="B7" s="22" t="s">
        <v>0</v>
      </c>
      <c r="C7" s="133" t="s">
        <v>5</v>
      </c>
      <c r="D7" s="104" t="s">
        <v>2</v>
      </c>
      <c r="E7" s="133" t="s">
        <v>5</v>
      </c>
      <c r="F7" s="104" t="s">
        <v>2</v>
      </c>
      <c r="I7" s="127" t="s">
        <v>20</v>
      </c>
    </row>
    <row r="8" spans="2:47" x14ac:dyDescent="0.25">
      <c r="B8" s="22"/>
      <c r="C8" s="143"/>
      <c r="D8" s="144" t="s">
        <v>40</v>
      </c>
      <c r="E8" s="143"/>
      <c r="F8" s="144" t="s">
        <v>40</v>
      </c>
      <c r="I8" s="128"/>
    </row>
    <row r="9" spans="2:47" x14ac:dyDescent="0.25">
      <c r="B9" s="22">
        <v>1</v>
      </c>
      <c r="C9" s="145">
        <v>0.7</v>
      </c>
      <c r="D9" s="105">
        <v>2.8571428571428577</v>
      </c>
      <c r="E9" s="145">
        <v>0.72</v>
      </c>
      <c r="F9" s="105">
        <v>2.7222222222222223</v>
      </c>
      <c r="I9" s="129">
        <v>2.8</v>
      </c>
    </row>
    <row r="10" spans="2:47" x14ac:dyDescent="0.25">
      <c r="B10" s="22">
        <v>2</v>
      </c>
      <c r="C10" s="146">
        <v>0.8</v>
      </c>
      <c r="D10" s="106">
        <v>4.25</v>
      </c>
      <c r="E10" s="146">
        <v>0.83</v>
      </c>
      <c r="F10" s="106">
        <v>4.024096385542169</v>
      </c>
      <c r="I10" s="130">
        <v>3.8</v>
      </c>
    </row>
    <row r="11" spans="2:47" x14ac:dyDescent="0.25">
      <c r="B11" s="22">
        <v>3</v>
      </c>
      <c r="C11" s="147">
        <v>0.92</v>
      </c>
      <c r="D11" s="107">
        <v>5.391304347826086</v>
      </c>
      <c r="E11" s="147">
        <v>0.95</v>
      </c>
      <c r="F11" s="107">
        <v>5.1578947368421053</v>
      </c>
      <c r="I11" s="131">
        <v>5</v>
      </c>
    </row>
    <row r="12" spans="2:47" x14ac:dyDescent="0.25">
      <c r="B12" s="22">
        <v>4</v>
      </c>
      <c r="C12" s="146">
        <v>1.07</v>
      </c>
      <c r="D12" s="106">
        <v>6.3177570093457938</v>
      </c>
      <c r="E12" s="146">
        <v>1.1000000000000001</v>
      </c>
      <c r="F12" s="106">
        <v>6.0909090909090899</v>
      </c>
      <c r="I12" s="130">
        <v>6</v>
      </c>
    </row>
    <row r="13" spans="2:47" x14ac:dyDescent="0.25">
      <c r="B13" s="22">
        <v>5</v>
      </c>
      <c r="C13" s="146">
        <v>1.19</v>
      </c>
      <c r="D13" s="106">
        <v>7.3277310924369754</v>
      </c>
      <c r="E13" s="146">
        <v>1.24</v>
      </c>
      <c r="F13" s="106">
        <v>6.9516129032258061</v>
      </c>
      <c r="I13" s="130">
        <v>6.8</v>
      </c>
    </row>
    <row r="14" spans="2:47" x14ac:dyDescent="0.25">
      <c r="B14" s="22">
        <v>10</v>
      </c>
      <c r="C14" s="147">
        <v>1.7</v>
      </c>
      <c r="D14" s="107">
        <v>10.529411764705882</v>
      </c>
      <c r="E14" s="147">
        <v>1.8</v>
      </c>
      <c r="F14" s="107">
        <v>9.8333333333333339</v>
      </c>
      <c r="I14" s="131">
        <v>9.9</v>
      </c>
    </row>
    <row r="15" spans="2:47" x14ac:dyDescent="0.25">
      <c r="B15" s="22">
        <v>20</v>
      </c>
      <c r="C15" s="146">
        <v>2.4</v>
      </c>
      <c r="D15" s="106">
        <v>15.583333333333336</v>
      </c>
      <c r="E15" s="146">
        <v>2.4500000000000002</v>
      </c>
      <c r="F15" s="106">
        <v>15.224489795918366</v>
      </c>
      <c r="I15" s="130">
        <v>14.5</v>
      </c>
    </row>
    <row r="16" spans="2:47" x14ac:dyDescent="0.25">
      <c r="B16" s="22">
        <v>30</v>
      </c>
      <c r="C16" s="146">
        <v>2.8</v>
      </c>
      <c r="D16" s="106">
        <v>20.607142857142858</v>
      </c>
      <c r="E16" s="146">
        <v>2.8</v>
      </c>
      <c r="F16" s="106">
        <v>20.607142857142858</v>
      </c>
      <c r="I16" s="130">
        <v>18.8</v>
      </c>
    </row>
    <row r="17" spans="2:9" x14ac:dyDescent="0.25">
      <c r="B17" s="22">
        <v>40</v>
      </c>
      <c r="C17" s="146">
        <v>3.05</v>
      </c>
      <c r="D17" s="106">
        <v>25.836065573770494</v>
      </c>
      <c r="E17" s="146">
        <v>3.05</v>
      </c>
      <c r="F17" s="106">
        <v>25.836065573770494</v>
      </c>
      <c r="I17" s="130">
        <v>23.1</v>
      </c>
    </row>
    <row r="18" spans="2:9" x14ac:dyDescent="0.25">
      <c r="B18" s="22">
        <v>50</v>
      </c>
      <c r="C18" s="146">
        <v>3.2</v>
      </c>
      <c r="D18" s="106">
        <v>31.5</v>
      </c>
      <c r="E18" s="146">
        <v>3.22</v>
      </c>
      <c r="F18" s="106">
        <v>31.29192546583851</v>
      </c>
      <c r="I18" s="130">
        <v>28.1</v>
      </c>
    </row>
    <row r="19" spans="2:9" x14ac:dyDescent="0.25">
      <c r="B19" s="22">
        <v>60</v>
      </c>
      <c r="C19" s="146">
        <v>3.25</v>
      </c>
      <c r="D19" s="106">
        <v>38.030769230769231</v>
      </c>
      <c r="E19" s="146">
        <v>3.33</v>
      </c>
      <c r="F19" s="106">
        <v>37.069069069069066</v>
      </c>
      <c r="I19" s="130">
        <v>33.4</v>
      </c>
    </row>
    <row r="20" spans="2:9" x14ac:dyDescent="0.25">
      <c r="B20" s="22">
        <v>70</v>
      </c>
      <c r="C20" s="147">
        <v>3.25</v>
      </c>
      <c r="D20" s="109">
        <v>45.230769230769234</v>
      </c>
      <c r="E20" s="147">
        <v>3.4</v>
      </c>
      <c r="F20" s="109">
        <v>43.147058823529413</v>
      </c>
      <c r="I20" s="131">
        <v>38.4</v>
      </c>
    </row>
    <row r="21" spans="2:9" x14ac:dyDescent="0.25">
      <c r="B21" s="22">
        <v>80</v>
      </c>
      <c r="C21" s="146">
        <v>3.25</v>
      </c>
      <c r="D21" s="110">
        <v>51.876923076923077</v>
      </c>
      <c r="E21" s="146">
        <v>3.4</v>
      </c>
      <c r="F21" s="110">
        <v>49.5</v>
      </c>
      <c r="I21" s="130">
        <v>44.1</v>
      </c>
    </row>
    <row r="22" spans="2:9" x14ac:dyDescent="0.25">
      <c r="B22" s="22">
        <v>90</v>
      </c>
      <c r="C22" s="146">
        <v>3.25</v>
      </c>
      <c r="D22" s="110">
        <v>58.553846153846159</v>
      </c>
      <c r="E22" s="146">
        <v>3.4</v>
      </c>
      <c r="F22" s="110">
        <v>55.882352941176478</v>
      </c>
      <c r="I22" s="130">
        <v>49.9</v>
      </c>
    </row>
    <row r="23" spans="2:9" x14ac:dyDescent="0.25">
      <c r="B23" s="22">
        <v>100</v>
      </c>
      <c r="C23" s="148">
        <v>3.25</v>
      </c>
      <c r="D23" s="111">
        <v>65.2</v>
      </c>
      <c r="E23" s="148">
        <v>3.4</v>
      </c>
      <c r="F23" s="111">
        <v>62.235294117647058</v>
      </c>
      <c r="I23" s="132">
        <v>55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S24"/>
  <sheetViews>
    <sheetView zoomScale="90" zoomScaleNormal="90" workbookViewId="0">
      <selection activeCell="C4" sqref="C4"/>
    </sheetView>
  </sheetViews>
  <sheetFormatPr defaultRowHeight="15" x14ac:dyDescent="0.25"/>
  <cols>
    <col min="3" max="3" width="7.28515625" customWidth="1"/>
    <col min="8" max="8" width="7.5703125" customWidth="1"/>
    <col min="12" max="12" width="9.28515625" customWidth="1"/>
    <col min="13" max="14" width="9.5703125" customWidth="1"/>
    <col min="15" max="15" width="11.28515625" customWidth="1"/>
    <col min="16" max="16" width="8" customWidth="1"/>
  </cols>
  <sheetData>
    <row r="4" spans="3:19" x14ac:dyDescent="0.25">
      <c r="C4">
        <v>3253</v>
      </c>
    </row>
    <row r="5" spans="3:19" ht="30" x14ac:dyDescent="0.25">
      <c r="C5" s="75"/>
      <c r="D5" s="75" t="s">
        <v>2</v>
      </c>
      <c r="E5" s="84" t="s">
        <v>24</v>
      </c>
      <c r="F5" s="84" t="s">
        <v>25</v>
      </c>
      <c r="G5" s="85" t="s">
        <v>36</v>
      </c>
      <c r="H5" s="75"/>
      <c r="I5" s="88" t="s">
        <v>26</v>
      </c>
      <c r="J5" s="88" t="s">
        <v>27</v>
      </c>
      <c r="K5" s="88" t="s">
        <v>28</v>
      </c>
      <c r="L5" s="75" t="s">
        <v>29</v>
      </c>
      <c r="M5" s="75" t="s">
        <v>30</v>
      </c>
      <c r="N5" s="75" t="s">
        <v>31</v>
      </c>
      <c r="O5" s="75" t="s">
        <v>32</v>
      </c>
      <c r="P5" s="81"/>
      <c r="Q5" s="75"/>
      <c r="R5" s="75"/>
    </row>
    <row r="6" spans="3:19" x14ac:dyDescent="0.25">
      <c r="C6" s="75" t="s">
        <v>0</v>
      </c>
      <c r="D6" s="75" t="s">
        <v>33</v>
      </c>
      <c r="E6" s="84" t="s">
        <v>34</v>
      </c>
      <c r="F6" s="84" t="s">
        <v>34</v>
      </c>
      <c r="G6" s="84" t="s">
        <v>34</v>
      </c>
      <c r="H6" s="75" t="s">
        <v>0</v>
      </c>
      <c r="I6" s="88" t="s">
        <v>34</v>
      </c>
      <c r="J6" s="88" t="s">
        <v>34</v>
      </c>
      <c r="K6" s="88" t="s">
        <v>33</v>
      </c>
      <c r="L6" s="75" t="s">
        <v>33</v>
      </c>
      <c r="M6" s="75" t="s">
        <v>33</v>
      </c>
      <c r="N6" s="75" t="s">
        <v>33</v>
      </c>
      <c r="O6" s="75" t="s">
        <v>33</v>
      </c>
      <c r="P6" s="75" t="s">
        <v>0</v>
      </c>
      <c r="Q6" s="75" t="s">
        <v>35</v>
      </c>
      <c r="R6" s="75"/>
    </row>
    <row r="7" spans="3:19" x14ac:dyDescent="0.25">
      <c r="C7" s="75">
        <v>1</v>
      </c>
      <c r="D7" s="76">
        <v>2.2999999999999998</v>
      </c>
      <c r="E7" s="86">
        <v>72</v>
      </c>
      <c r="F7" s="86">
        <v>73.099999999999994</v>
      </c>
      <c r="G7" s="86">
        <v>64.2</v>
      </c>
      <c r="H7" s="75">
        <v>1</v>
      </c>
      <c r="I7" s="89">
        <v>8.9</v>
      </c>
      <c r="J7" s="89">
        <v>1.1000000000000001</v>
      </c>
      <c r="K7" s="89">
        <v>1.1399999999999999</v>
      </c>
      <c r="L7" s="76">
        <v>0.69</v>
      </c>
      <c r="M7" s="76">
        <v>0.45</v>
      </c>
      <c r="N7" s="78">
        <v>5</v>
      </c>
      <c r="O7" s="78">
        <v>1.85</v>
      </c>
      <c r="P7" s="75">
        <v>1</v>
      </c>
      <c r="Q7" s="82">
        <v>0.61</v>
      </c>
      <c r="R7" s="77"/>
      <c r="S7" s="90">
        <f>L7/K7</f>
        <v>0.60526315789473684</v>
      </c>
    </row>
    <row r="8" spans="3:19" x14ac:dyDescent="0.25">
      <c r="C8" s="75">
        <v>2</v>
      </c>
      <c r="D8" s="77">
        <v>3.1</v>
      </c>
      <c r="E8" s="86">
        <v>80.7</v>
      </c>
      <c r="F8" s="86">
        <v>82</v>
      </c>
      <c r="G8" s="86">
        <v>65</v>
      </c>
      <c r="H8" s="75">
        <v>2</v>
      </c>
      <c r="I8" s="86">
        <v>17</v>
      </c>
      <c r="J8" s="86">
        <v>1.3</v>
      </c>
      <c r="K8" s="86">
        <v>1.86</v>
      </c>
      <c r="L8" s="77">
        <v>1.32</v>
      </c>
      <c r="M8" s="77">
        <v>0.53</v>
      </c>
      <c r="N8" s="77">
        <v>5.0599999999999996</v>
      </c>
      <c r="O8" s="77">
        <v>1.88</v>
      </c>
      <c r="P8" s="75">
        <v>2</v>
      </c>
      <c r="Q8" s="82">
        <v>0.71</v>
      </c>
      <c r="R8" s="77"/>
      <c r="S8" s="90">
        <f t="shared" ref="S8:S21" si="0">L8/K8</f>
        <v>0.70967741935483875</v>
      </c>
    </row>
    <row r="9" spans="3:19" x14ac:dyDescent="0.25">
      <c r="C9" s="75">
        <v>3</v>
      </c>
      <c r="D9" s="79">
        <v>3.7</v>
      </c>
      <c r="E9" s="87">
        <v>87.8</v>
      </c>
      <c r="F9" s="87">
        <v>89</v>
      </c>
      <c r="G9" s="87">
        <v>65.5</v>
      </c>
      <c r="H9" s="75">
        <v>3</v>
      </c>
      <c r="I9" s="87">
        <v>23.5</v>
      </c>
      <c r="J9" s="87">
        <v>1.2</v>
      </c>
      <c r="K9" s="87">
        <v>2.3199999999999998</v>
      </c>
      <c r="L9" s="79">
        <v>1.83</v>
      </c>
      <c r="M9" s="79">
        <v>0.49</v>
      </c>
      <c r="N9" s="80">
        <v>5.0999999999999996</v>
      </c>
      <c r="O9" s="80">
        <v>1.98</v>
      </c>
      <c r="P9" s="75">
        <v>3</v>
      </c>
      <c r="Q9" s="83">
        <v>0.79</v>
      </c>
      <c r="R9" s="79"/>
      <c r="S9" s="90">
        <f t="shared" si="0"/>
        <v>0.78879310344827591</v>
      </c>
    </row>
    <row r="10" spans="3:19" x14ac:dyDescent="0.25">
      <c r="C10" s="75">
        <v>4</v>
      </c>
      <c r="D10" s="77">
        <v>4.4000000000000004</v>
      </c>
      <c r="E10" s="86">
        <v>95.2</v>
      </c>
      <c r="F10" s="86">
        <v>96.4</v>
      </c>
      <c r="G10" s="86">
        <v>65.8</v>
      </c>
      <c r="H10" s="75">
        <v>4</v>
      </c>
      <c r="I10" s="86">
        <v>30.6</v>
      </c>
      <c r="J10" s="86">
        <v>1.2</v>
      </c>
      <c r="K10" s="86">
        <v>2.87</v>
      </c>
      <c r="L10" s="77">
        <v>2.38</v>
      </c>
      <c r="M10" s="77">
        <v>0.49</v>
      </c>
      <c r="N10" s="77">
        <v>5.13</v>
      </c>
      <c r="O10" s="77">
        <v>2</v>
      </c>
      <c r="P10" s="75">
        <v>4</v>
      </c>
      <c r="Q10" s="82">
        <v>0.83</v>
      </c>
      <c r="R10" s="77"/>
      <c r="S10" s="90">
        <f t="shared" si="0"/>
        <v>0.82926829268292679</v>
      </c>
    </row>
    <row r="11" spans="3:19" x14ac:dyDescent="0.25">
      <c r="C11" s="75">
        <v>5</v>
      </c>
      <c r="D11" s="77">
        <v>4.8</v>
      </c>
      <c r="E11" s="86">
        <v>101.8</v>
      </c>
      <c r="F11" s="86">
        <v>103.4</v>
      </c>
      <c r="G11" s="86">
        <v>65.900000000000006</v>
      </c>
      <c r="H11" s="75">
        <v>5</v>
      </c>
      <c r="I11" s="86">
        <v>37.5</v>
      </c>
      <c r="J11" s="86">
        <v>1.6</v>
      </c>
      <c r="K11" s="86">
        <v>3.58</v>
      </c>
      <c r="L11" s="77">
        <v>2.92</v>
      </c>
      <c r="M11" s="77">
        <v>0.65</v>
      </c>
      <c r="N11" s="77">
        <v>5.13</v>
      </c>
      <c r="O11" s="77">
        <v>1.79</v>
      </c>
      <c r="P11" s="75">
        <v>5</v>
      </c>
      <c r="Q11" s="82">
        <v>0.82</v>
      </c>
      <c r="R11" s="77"/>
      <c r="S11" s="90">
        <f t="shared" si="0"/>
        <v>0.81564245810055858</v>
      </c>
    </row>
    <row r="12" spans="3:19" x14ac:dyDescent="0.25">
      <c r="C12" s="75">
        <v>10</v>
      </c>
      <c r="D12" s="79">
        <v>7</v>
      </c>
      <c r="E12" s="87">
        <v>127</v>
      </c>
      <c r="F12" s="87">
        <v>129</v>
      </c>
      <c r="G12" s="87">
        <v>66</v>
      </c>
      <c r="H12" s="75">
        <v>10</v>
      </c>
      <c r="I12" s="87">
        <v>63</v>
      </c>
      <c r="J12" s="87">
        <v>2</v>
      </c>
      <c r="K12" s="87">
        <v>5.73</v>
      </c>
      <c r="L12" s="79">
        <v>4.91</v>
      </c>
      <c r="M12" s="79">
        <v>0.82</v>
      </c>
      <c r="N12" s="80">
        <v>5.14</v>
      </c>
      <c r="O12" s="80">
        <v>1.83</v>
      </c>
      <c r="P12" s="75">
        <v>10</v>
      </c>
      <c r="Q12" s="83">
        <v>0.86</v>
      </c>
      <c r="R12" s="79"/>
      <c r="S12" s="90">
        <f t="shared" si="0"/>
        <v>0.85689354275741703</v>
      </c>
    </row>
    <row r="13" spans="3:19" x14ac:dyDescent="0.25">
      <c r="C13" s="75">
        <v>20</v>
      </c>
      <c r="D13" s="77">
        <v>10.6</v>
      </c>
      <c r="E13" s="86">
        <v>155.19999999999999</v>
      </c>
      <c r="F13" s="86">
        <v>160</v>
      </c>
      <c r="G13" s="86">
        <v>65.400000000000006</v>
      </c>
      <c r="H13" s="75">
        <v>20</v>
      </c>
      <c r="I13" s="86">
        <v>94.6</v>
      </c>
      <c r="J13" s="86">
        <v>4.8</v>
      </c>
      <c r="K13" s="86">
        <v>9.33</v>
      </c>
      <c r="L13" s="77">
        <v>7.37</v>
      </c>
      <c r="M13" s="77">
        <v>1.96</v>
      </c>
      <c r="N13" s="77">
        <v>5.0999999999999996</v>
      </c>
      <c r="O13" s="77">
        <v>1.77</v>
      </c>
      <c r="P13" s="75">
        <v>20</v>
      </c>
      <c r="Q13" s="82">
        <v>0.79</v>
      </c>
      <c r="R13" s="77"/>
      <c r="S13" s="90">
        <f t="shared" si="0"/>
        <v>0.789924973204716</v>
      </c>
    </row>
    <row r="14" spans="3:19" x14ac:dyDescent="0.25">
      <c r="C14" s="75">
        <v>30</v>
      </c>
      <c r="D14" s="77">
        <v>14.4</v>
      </c>
      <c r="E14" s="86">
        <v>172.6</v>
      </c>
      <c r="F14" s="86">
        <v>182.4</v>
      </c>
      <c r="G14" s="86">
        <v>65</v>
      </c>
      <c r="H14" s="75">
        <v>30</v>
      </c>
      <c r="I14" s="86">
        <v>117.4</v>
      </c>
      <c r="J14" s="86">
        <v>9.8000000000000007</v>
      </c>
      <c r="K14" s="86">
        <v>13.16</v>
      </c>
      <c r="L14" s="77">
        <v>9.15</v>
      </c>
      <c r="M14" s="77">
        <v>4.01</v>
      </c>
      <c r="N14" s="77">
        <v>5.0599999999999996</v>
      </c>
      <c r="O14" s="77">
        <v>1.78</v>
      </c>
      <c r="P14" s="75">
        <v>30</v>
      </c>
      <c r="Q14" s="82">
        <v>0.7</v>
      </c>
      <c r="R14" s="77"/>
      <c r="S14" s="90">
        <f t="shared" si="0"/>
        <v>0.69528875379939215</v>
      </c>
    </row>
    <row r="15" spans="3:19" x14ac:dyDescent="0.25">
      <c r="C15" s="75">
        <v>40</v>
      </c>
      <c r="D15" s="77">
        <v>18.5</v>
      </c>
      <c r="E15" s="86">
        <v>185.2</v>
      </c>
      <c r="F15" s="86">
        <v>201.2</v>
      </c>
      <c r="G15" s="86">
        <v>64.8</v>
      </c>
      <c r="H15" s="75">
        <v>40</v>
      </c>
      <c r="I15" s="86">
        <v>136.4</v>
      </c>
      <c r="J15" s="86">
        <v>16</v>
      </c>
      <c r="K15" s="86">
        <v>17.170000000000002</v>
      </c>
      <c r="L15" s="77">
        <v>10.63</v>
      </c>
      <c r="M15" s="77">
        <v>6.54</v>
      </c>
      <c r="N15" s="77">
        <v>5.05</v>
      </c>
      <c r="O15" s="77">
        <v>1.98</v>
      </c>
      <c r="P15" s="75">
        <v>40</v>
      </c>
      <c r="Q15" s="82">
        <v>0.62</v>
      </c>
      <c r="R15" s="77"/>
      <c r="S15" s="90">
        <f t="shared" si="0"/>
        <v>0.61910308677926618</v>
      </c>
    </row>
    <row r="16" spans="3:19" x14ac:dyDescent="0.25">
      <c r="C16" s="75">
        <v>50</v>
      </c>
      <c r="D16" s="77">
        <v>23.1</v>
      </c>
      <c r="E16" s="86">
        <v>196.2</v>
      </c>
      <c r="F16" s="86">
        <v>219.2</v>
      </c>
      <c r="G16" s="86">
        <v>64.900000000000006</v>
      </c>
      <c r="H16" s="75">
        <v>50</v>
      </c>
      <c r="I16" s="86">
        <v>154.30000000000001</v>
      </c>
      <c r="J16" s="86">
        <v>23</v>
      </c>
      <c r="K16" s="86">
        <v>21.43</v>
      </c>
      <c r="L16" s="77">
        <v>12.02</v>
      </c>
      <c r="M16" s="77">
        <v>9.41</v>
      </c>
      <c r="N16" s="77">
        <v>5.0599999999999996</v>
      </c>
      <c r="O16" s="77">
        <v>2.31</v>
      </c>
      <c r="P16" s="75">
        <v>50</v>
      </c>
      <c r="Q16" s="82">
        <v>0.56000000000000005</v>
      </c>
      <c r="R16" s="77"/>
      <c r="S16" s="90">
        <f t="shared" si="0"/>
        <v>0.5608959402706486</v>
      </c>
    </row>
    <row r="17" spans="3:19" x14ac:dyDescent="0.25">
      <c r="C17" s="75">
        <v>60</v>
      </c>
      <c r="D17" s="77">
        <v>28.6</v>
      </c>
      <c r="E17" s="86">
        <v>206</v>
      </c>
      <c r="F17" s="86">
        <v>238.3</v>
      </c>
      <c r="G17" s="86">
        <v>65.3</v>
      </c>
      <c r="H17" s="75">
        <v>60</v>
      </c>
      <c r="I17" s="86">
        <v>173</v>
      </c>
      <c r="J17" s="86">
        <v>32.299999999999997</v>
      </c>
      <c r="K17" s="86">
        <v>26.69</v>
      </c>
      <c r="L17" s="77">
        <v>13.48</v>
      </c>
      <c r="M17" s="77">
        <v>13.21</v>
      </c>
      <c r="N17" s="77">
        <v>5.09</v>
      </c>
      <c r="O17" s="77">
        <v>2.42</v>
      </c>
      <c r="P17" s="75">
        <v>60</v>
      </c>
      <c r="Q17" s="82">
        <v>0.5</v>
      </c>
      <c r="R17" s="77"/>
      <c r="S17" s="90">
        <f t="shared" si="0"/>
        <v>0.50505807418508808</v>
      </c>
    </row>
    <row r="18" spans="3:19" x14ac:dyDescent="0.25">
      <c r="C18" s="75">
        <v>70</v>
      </c>
      <c r="D18" s="79">
        <v>33.799999999999997</v>
      </c>
      <c r="E18" s="87">
        <v>213.6</v>
      </c>
      <c r="F18" s="87">
        <v>255.3</v>
      </c>
      <c r="G18" s="87">
        <v>66.8</v>
      </c>
      <c r="H18" s="75">
        <v>70</v>
      </c>
      <c r="I18" s="87">
        <v>188.5</v>
      </c>
      <c r="J18" s="87">
        <v>41.7</v>
      </c>
      <c r="K18" s="87">
        <v>31.74</v>
      </c>
      <c r="L18" s="79">
        <v>14.69</v>
      </c>
      <c r="M18" s="79">
        <v>17.059999999999999</v>
      </c>
      <c r="N18" s="80">
        <v>5.2</v>
      </c>
      <c r="O18" s="80">
        <v>2.4500000000000002</v>
      </c>
      <c r="P18" s="75">
        <v>70</v>
      </c>
      <c r="Q18" s="83">
        <v>0.46</v>
      </c>
      <c r="R18" s="79"/>
      <c r="S18" s="90">
        <f t="shared" si="0"/>
        <v>0.462822936357908</v>
      </c>
    </row>
    <row r="19" spans="3:19" x14ac:dyDescent="0.25">
      <c r="C19" s="75">
        <v>80</v>
      </c>
      <c r="D19" s="77">
        <v>39.6</v>
      </c>
      <c r="E19" s="86">
        <v>218.1</v>
      </c>
      <c r="F19" s="86">
        <v>270.7</v>
      </c>
      <c r="G19" s="86">
        <v>68.400000000000006</v>
      </c>
      <c r="H19" s="75">
        <v>80</v>
      </c>
      <c r="I19" s="86">
        <v>202.3</v>
      </c>
      <c r="J19" s="86">
        <v>52.6</v>
      </c>
      <c r="K19" s="86">
        <v>37.28</v>
      </c>
      <c r="L19" s="77">
        <v>15.76</v>
      </c>
      <c r="M19" s="77">
        <v>21.52</v>
      </c>
      <c r="N19" s="77">
        <v>5.33</v>
      </c>
      <c r="O19" s="77">
        <v>2.69</v>
      </c>
      <c r="P19" s="75">
        <v>80</v>
      </c>
      <c r="Q19" s="82">
        <v>0.42</v>
      </c>
      <c r="R19" s="77"/>
      <c r="S19" s="90">
        <f t="shared" si="0"/>
        <v>0.42274678111587982</v>
      </c>
    </row>
    <row r="20" spans="3:19" x14ac:dyDescent="0.25">
      <c r="C20" s="75">
        <v>90</v>
      </c>
      <c r="D20" s="77">
        <v>46.2</v>
      </c>
      <c r="E20" s="86">
        <v>226.1</v>
      </c>
      <c r="F20" s="86">
        <v>290</v>
      </c>
      <c r="G20" s="86">
        <v>70.400000000000006</v>
      </c>
      <c r="H20" s="75">
        <v>90</v>
      </c>
      <c r="I20" s="86">
        <v>219.6</v>
      </c>
      <c r="J20" s="86">
        <v>63.9</v>
      </c>
      <c r="K20" s="86">
        <v>43.25</v>
      </c>
      <c r="L20" s="77">
        <v>17.11</v>
      </c>
      <c r="M20" s="77">
        <v>26.14</v>
      </c>
      <c r="N20" s="77">
        <v>5.49</v>
      </c>
      <c r="O20" s="77">
        <v>3.17</v>
      </c>
      <c r="P20" s="75">
        <v>90</v>
      </c>
      <c r="Q20" s="82">
        <v>0.4</v>
      </c>
      <c r="R20" s="77"/>
      <c r="S20" s="90">
        <f t="shared" si="0"/>
        <v>0.39560693641618494</v>
      </c>
    </row>
    <row r="21" spans="3:19" x14ac:dyDescent="0.25">
      <c r="C21" s="75">
        <v>100</v>
      </c>
      <c r="D21" s="79">
        <v>52.6</v>
      </c>
      <c r="E21" s="87">
        <v>234</v>
      </c>
      <c r="F21" s="87">
        <v>309.60000000000002</v>
      </c>
      <c r="G21" s="87">
        <v>73.400000000000006</v>
      </c>
      <c r="H21" s="75">
        <v>100</v>
      </c>
      <c r="I21" s="87">
        <v>236.2</v>
      </c>
      <c r="J21" s="87">
        <v>75.599999999999994</v>
      </c>
      <c r="K21" s="87">
        <v>49.33</v>
      </c>
      <c r="L21" s="79">
        <v>18.399999999999999</v>
      </c>
      <c r="M21" s="79">
        <v>30.92</v>
      </c>
      <c r="N21" s="80">
        <v>5.72</v>
      </c>
      <c r="O21" s="80">
        <v>3.26</v>
      </c>
      <c r="P21" s="75">
        <v>100</v>
      </c>
      <c r="Q21" s="83">
        <v>0.37</v>
      </c>
      <c r="R21" s="79"/>
      <c r="S21" s="90">
        <f t="shared" si="0"/>
        <v>0.37299817555240217</v>
      </c>
    </row>
    <row r="24" spans="3:19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scratch</vt:lpstr>
      <vt:lpstr>3531f_a3.50</vt:lpstr>
      <vt:lpstr>targ_a_3.25</vt:lpstr>
      <vt:lpstr>targ_3.25_b</vt:lpstr>
      <vt:lpstr>targ_3.4_a</vt:lpstr>
      <vt:lpstr>targ_a_4.0</vt:lpstr>
      <vt:lpstr>targ_compare</vt:lpstr>
      <vt:lpstr>Sheet3</vt:lpstr>
      <vt:lpstr>scratch!Print_Area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hp1010</cp:lastModifiedBy>
  <cp:lastPrinted>2019-07-13T04:10:54Z</cp:lastPrinted>
  <dcterms:created xsi:type="dcterms:W3CDTF">2019-07-09T19:21:51Z</dcterms:created>
  <dcterms:modified xsi:type="dcterms:W3CDTF">2019-11-23T19:45:59Z</dcterms:modified>
</cp:coreProperties>
</file>