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1720" windowHeight="13140" tabRatio="823" activeTab="1"/>
  </bookViews>
  <sheets>
    <sheet name="mv_force3523_3131_01" sheetId="7" r:id="rId1"/>
    <sheet name="mv_force3523_3509_30" sheetId="2" r:id="rId2"/>
    <sheet name="mv_force3523_3509_60" sheetId="11" r:id="rId3"/>
    <sheet name="mv_force3523_3509_50" sheetId="10" r:id="rId4"/>
    <sheet name="mv_force3523_3509_80" sheetId="6" r:id="rId5"/>
    <sheet name="mv_force3523_3509_90" sheetId="9" r:id="rId6"/>
    <sheet name="scratch01" sheetId="8" r:id="rId7"/>
  </sheets>
  <definedNames>
    <definedName name="_xlnm.Print_Area" localSheetId="0">mv_force3523_3131_01!$O$4:$S$17</definedName>
    <definedName name="_xlnm.Print_Area" localSheetId="1">mv_force3523_3509_30!$O$4:$S$17</definedName>
    <definedName name="_xlnm.Print_Area" localSheetId="3">mv_force3523_3509_50!$O$4:$S$17</definedName>
    <definedName name="_xlnm.Print_Area" localSheetId="2">mv_force3523_3509_60!$O$4:$S$17</definedName>
    <definedName name="_xlnm.Print_Area" localSheetId="4">mv_force3523_3509_80!$O$4:$S$17</definedName>
    <definedName name="_xlnm.Print_Area" localSheetId="5">mv_force3523_3509_90!$O$4:$S$17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7" l="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F28" i="11"/>
  <c r="E28" i="11"/>
  <c r="G28" i="11" s="1"/>
  <c r="D28" i="11"/>
  <c r="F27" i="11"/>
  <c r="E27" i="11"/>
  <c r="G27" i="11" s="1"/>
  <c r="D27" i="11"/>
  <c r="E26" i="11"/>
  <c r="G26" i="11" s="1"/>
  <c r="D26" i="11"/>
  <c r="F26" i="11" s="1"/>
  <c r="E25" i="11"/>
  <c r="G25" i="11" s="1"/>
  <c r="D25" i="11"/>
  <c r="F25" i="11" s="1"/>
  <c r="E24" i="11"/>
  <c r="G24" i="11" s="1"/>
  <c r="D24" i="11"/>
  <c r="F24" i="11" s="1"/>
  <c r="E23" i="11"/>
  <c r="G23" i="11" s="1"/>
  <c r="D23" i="11"/>
  <c r="F23" i="11" s="1"/>
  <c r="E22" i="11"/>
  <c r="G22" i="11" s="1"/>
  <c r="D22" i="11"/>
  <c r="F22" i="11" s="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G28" i="10" s="1"/>
  <c r="D28" i="10"/>
  <c r="F28" i="10" s="1"/>
  <c r="E27" i="10"/>
  <c r="G27" i="10" s="1"/>
  <c r="D27" i="10"/>
  <c r="F27" i="10" s="1"/>
  <c r="E26" i="10"/>
  <c r="G26" i="10" s="1"/>
  <c r="D26" i="10"/>
  <c r="F26" i="10" s="1"/>
  <c r="E25" i="10"/>
  <c r="G25" i="10" s="1"/>
  <c r="D25" i="10"/>
  <c r="F25" i="10" s="1"/>
  <c r="E24" i="10"/>
  <c r="G24" i="10" s="1"/>
  <c r="D24" i="10"/>
  <c r="F24" i="10" s="1"/>
  <c r="E23" i="10"/>
  <c r="G23" i="10" s="1"/>
  <c r="D23" i="10"/>
  <c r="F23" i="10" s="1"/>
  <c r="E22" i="10"/>
  <c r="G22" i="10" s="1"/>
  <c r="D22" i="10"/>
  <c r="F22" i="10" s="1"/>
  <c r="F36" i="2"/>
  <c r="F36" i="6"/>
  <c r="F36" i="9"/>
  <c r="F37" i="9"/>
  <c r="F36" i="11" l="1"/>
  <c r="F36" i="10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22" i="9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4" i="8"/>
  <c r="K50" i="7" l="1"/>
  <c r="E36" i="7"/>
  <c r="D36" i="7"/>
  <c r="E35" i="7"/>
  <c r="D35" i="7"/>
  <c r="E34" i="7"/>
  <c r="D34" i="7"/>
  <c r="E33" i="7"/>
  <c r="D33" i="7"/>
  <c r="E32" i="7"/>
  <c r="D32" i="7"/>
  <c r="E31" i="7"/>
  <c r="D31" i="7"/>
  <c r="E30" i="7"/>
  <c r="D30" i="7"/>
  <c r="E29" i="7"/>
  <c r="D29" i="7"/>
  <c r="E28" i="7"/>
  <c r="G28" i="7" s="1"/>
  <c r="D28" i="7"/>
  <c r="F28" i="7" s="1"/>
  <c r="F27" i="7"/>
  <c r="E27" i="7"/>
  <c r="G27" i="7" s="1"/>
  <c r="D27" i="7"/>
  <c r="E26" i="7"/>
  <c r="G26" i="7" s="1"/>
  <c r="D26" i="7"/>
  <c r="F26" i="7" s="1"/>
  <c r="E25" i="7"/>
  <c r="G25" i="7" s="1"/>
  <c r="D25" i="7"/>
  <c r="F25" i="7" s="1"/>
  <c r="F24" i="7"/>
  <c r="E24" i="7"/>
  <c r="G24" i="7" s="1"/>
  <c r="D24" i="7"/>
  <c r="E23" i="7"/>
  <c r="G23" i="7" s="1"/>
  <c r="D23" i="7"/>
  <c r="F23" i="7" s="1"/>
  <c r="E22" i="7"/>
  <c r="G22" i="7" s="1"/>
  <c r="D22" i="7"/>
  <c r="F22" i="7" s="1"/>
  <c r="G23" i="2"/>
  <c r="F24" i="2"/>
  <c r="F25" i="2"/>
  <c r="G26" i="2"/>
  <c r="F27" i="2"/>
  <c r="F28" i="2"/>
  <c r="F22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G28" i="2" s="1"/>
  <c r="D28" i="2"/>
  <c r="E27" i="2"/>
  <c r="G27" i="2" s="1"/>
  <c r="D27" i="2"/>
  <c r="E26" i="2"/>
  <c r="D26" i="2"/>
  <c r="F26" i="2" s="1"/>
  <c r="E25" i="2"/>
  <c r="G25" i="2" s="1"/>
  <c r="D25" i="2"/>
  <c r="E24" i="2"/>
  <c r="G24" i="2" s="1"/>
  <c r="D24" i="2"/>
  <c r="E23" i="2"/>
  <c r="D23" i="2"/>
  <c r="F23" i="2" s="1"/>
  <c r="E22" i="2"/>
  <c r="G22" i="2" s="1"/>
  <c r="D22" i="2"/>
  <c r="D34" i="6"/>
  <c r="E34" i="6"/>
  <c r="D35" i="6"/>
  <c r="E35" i="6"/>
  <c r="D36" i="6"/>
  <c r="E36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</calcChain>
</file>

<file path=xl/sharedStrings.xml><?xml version="1.0" encoding="utf-8"?>
<sst xmlns="http://schemas.openxmlformats.org/spreadsheetml/2006/main" count="39" uniqueCount="15">
  <si>
    <t>ips</t>
  </si>
  <si>
    <t>end</t>
  </si>
  <si>
    <t xml:space="preserve"> 3253</t>
  </si>
  <si>
    <t xml:space="preserve"> 3509</t>
  </si>
  <si>
    <t>co wogas</t>
  </si>
  <si>
    <t>bv</t>
  </si>
  <si>
    <t>mv</t>
  </si>
  <si>
    <t>gas</t>
  </si>
  <si>
    <t>drag</t>
  </si>
  <si>
    <t>stanchion</t>
  </si>
  <si>
    <t xml:space="preserve"> mv force</t>
  </si>
  <si>
    <t xml:space="preserve"> linear</t>
  </si>
  <si>
    <t xml:space="preserve"> poly2</t>
  </si>
  <si>
    <t xml:space="preserve"> Linear based on 90-100ips, this matches restackor the closest.</t>
  </si>
  <si>
    <t xml:space="preserve"> restackor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</si>
</sst>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"/>
    <numFmt numFmtId="166" formatCode="0.0000"/>
  </numFmts>
  <fonts count="4" x14ac:knownFonts="1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0"/>
      <color rgb="FF008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7EED5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EEE7DB"/>
        <bgColor indexed="64"/>
      </patternFill>
    </fill>
    <fill>
      <patternFill patternType="solid">
        <fgColor rgb="FFF0E8DB"/>
        <bgColor indexed="64"/>
      </patternFill>
    </fill>
    <fill>
      <patternFill patternType="solid">
        <fgColor rgb="FFF1F5ED"/>
        <bgColor indexed="64"/>
      </patternFill>
    </fill>
    <fill>
      <patternFill patternType="solid">
        <fgColor rgb="FFEBF1DC"/>
        <bgColor indexed="64"/>
      </patternFill>
    </fill>
    <fill>
      <patternFill patternType="solid">
        <fgColor rgb="FFFFF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CC9933"/>
      </left>
      <right style="thin">
        <color rgb="FFCC9933"/>
      </right>
      <top style="thin">
        <color rgb="FFCC9933"/>
      </top>
      <bottom style="thin">
        <color rgb="FFCC9933"/>
      </bottom>
      <diagonal/>
    </border>
    <border>
      <left style="thin">
        <color rgb="FFFFFFFF"/>
      </left>
      <right style="thin">
        <color rgb="FFCC9933"/>
      </right>
      <top style="thin">
        <color rgb="FFFFFFFF"/>
      </top>
      <bottom style="thin">
        <color rgb="FFCC9933"/>
      </bottom>
      <diagonal/>
    </border>
    <border>
      <left style="thin">
        <color rgb="FFCC9933"/>
      </left>
      <right style="thin">
        <color rgb="FFCC9933"/>
      </right>
      <top style="thin">
        <color rgb="FFFFFFFF"/>
      </top>
      <bottom style="thin">
        <color rgb="FFCC9933"/>
      </bottom>
      <diagonal/>
    </border>
    <border>
      <left style="thin">
        <color rgb="FFCC9933"/>
      </left>
      <right style="thin">
        <color rgb="FFFFFFFF"/>
      </right>
      <top style="thin">
        <color rgb="FFFFFFFF"/>
      </top>
      <bottom style="thin">
        <color rgb="FFCC9933"/>
      </bottom>
      <diagonal/>
    </border>
    <border>
      <left style="thin">
        <color rgb="FFFFFFFF"/>
      </left>
      <right style="thin">
        <color rgb="FFCC9933"/>
      </right>
      <top style="thin">
        <color rgb="FFCC9933"/>
      </top>
      <bottom style="thin">
        <color rgb="FFCC9933"/>
      </bottom>
      <diagonal/>
    </border>
    <border>
      <left style="thin">
        <color rgb="FFCC9933"/>
      </left>
      <right style="thin">
        <color rgb="FFFFFFFF"/>
      </right>
      <top style="thin">
        <color rgb="FFCC9933"/>
      </top>
      <bottom style="thin">
        <color rgb="FFCC9933"/>
      </bottom>
      <diagonal/>
    </border>
    <border>
      <left style="thin">
        <color rgb="FFFFFFFF"/>
      </left>
      <right style="thin">
        <color rgb="FFCC9933"/>
      </right>
      <top style="thin">
        <color rgb="FFCC9933"/>
      </top>
      <bottom style="thin">
        <color rgb="FFFFFFFF"/>
      </bottom>
      <diagonal/>
    </border>
    <border>
      <left style="thin">
        <color rgb="FFCC9933"/>
      </left>
      <right style="thin">
        <color rgb="FFFFFFFF"/>
      </right>
      <top style="thin">
        <color rgb="FFCC9933"/>
      </top>
      <bottom style="thin">
        <color rgb="FFFFFFFF"/>
      </bottom>
      <diagonal/>
    </border>
    <border>
      <left/>
      <right style="thin">
        <color rgb="FFCC9933"/>
      </right>
      <top style="thin">
        <color rgb="FFCC9933"/>
      </top>
      <bottom style="thin">
        <color rgb="FFCC9933"/>
      </bottom>
      <diagonal/>
    </border>
    <border>
      <left style="thin">
        <color rgb="FFFFFFFF"/>
      </left>
      <right style="thin">
        <color rgb="FFCC9933"/>
      </right>
      <top style="thin">
        <color rgb="FFCC9933"/>
      </top>
      <bottom/>
      <diagonal/>
    </border>
    <border>
      <left style="thin">
        <color rgb="FFCC9933"/>
      </left>
      <right style="thin">
        <color rgb="FFCC9933"/>
      </right>
      <top style="thin">
        <color rgb="FFCC9933"/>
      </top>
      <bottom/>
      <diagonal/>
    </border>
    <border>
      <left style="thin">
        <color rgb="FFFFFFFF"/>
      </left>
      <right style="thin">
        <color rgb="FFCC9933"/>
      </right>
      <top/>
      <bottom style="thin">
        <color rgb="FFCC9933"/>
      </bottom>
      <diagonal/>
    </border>
    <border>
      <left style="thin">
        <color indexed="64"/>
      </left>
      <right style="thin">
        <color rgb="FFCC9933"/>
      </right>
      <top style="thin">
        <color indexed="64"/>
      </top>
      <bottom style="thin">
        <color rgb="FFCC9933"/>
      </bottom>
      <diagonal/>
    </border>
    <border>
      <left style="thin">
        <color rgb="FFCC9933"/>
      </left>
      <right style="thin">
        <color rgb="FFCC9933"/>
      </right>
      <top style="thin">
        <color indexed="64"/>
      </top>
      <bottom style="thin">
        <color rgb="FFCC9933"/>
      </bottom>
      <diagonal/>
    </border>
    <border>
      <left style="thin">
        <color rgb="FFCC9933"/>
      </left>
      <right style="thin">
        <color indexed="64"/>
      </right>
      <top style="thin">
        <color indexed="64"/>
      </top>
      <bottom style="thin">
        <color rgb="FFCC9933"/>
      </bottom>
      <diagonal/>
    </border>
    <border>
      <left style="thin">
        <color indexed="64"/>
      </left>
      <right style="thin">
        <color rgb="FFCC9933"/>
      </right>
      <top style="thin">
        <color rgb="FFCC9933"/>
      </top>
      <bottom style="thin">
        <color rgb="FFCC9933"/>
      </bottom>
      <diagonal/>
    </border>
    <border>
      <left style="thin">
        <color rgb="FFCC9933"/>
      </left>
      <right style="thin">
        <color indexed="64"/>
      </right>
      <top style="thin">
        <color rgb="FFCC9933"/>
      </top>
      <bottom style="thin">
        <color rgb="FFCC9933"/>
      </bottom>
      <diagonal/>
    </border>
    <border>
      <left style="thin">
        <color indexed="64"/>
      </left>
      <right style="thin">
        <color rgb="FFCC9933"/>
      </right>
      <top style="thin">
        <color rgb="FFCC9933"/>
      </top>
      <bottom style="thin">
        <color indexed="64"/>
      </bottom>
      <diagonal/>
    </border>
    <border>
      <left style="thin">
        <color rgb="FFCC9933"/>
      </left>
      <right style="thin">
        <color rgb="FFCC9933"/>
      </right>
      <top style="thin">
        <color rgb="FFCC9933"/>
      </top>
      <bottom style="thin">
        <color indexed="64"/>
      </bottom>
      <diagonal/>
    </border>
    <border>
      <left style="thin">
        <color rgb="FFCC9933"/>
      </left>
      <right style="thin">
        <color indexed="64"/>
      </right>
      <top style="thin">
        <color rgb="FFCC9933"/>
      </top>
      <bottom style="thin">
        <color indexed="64"/>
      </bottom>
      <diagonal/>
    </border>
    <border>
      <left style="thin">
        <color rgb="FFCC9933"/>
      </left>
      <right style="thin">
        <color rgb="FFFFFFFF"/>
      </right>
      <top style="thin">
        <color rgb="FFCC9933"/>
      </top>
      <bottom/>
      <diagonal/>
    </border>
    <border>
      <left/>
      <right style="thin">
        <color rgb="FFCC9933"/>
      </right>
      <top style="thin">
        <color rgb="FFCC9933"/>
      </top>
      <bottom style="thin">
        <color rgb="FFFFFFFF"/>
      </bottom>
      <diagonal/>
    </border>
    <border>
      <left style="thin">
        <color rgb="FFF4EEE6"/>
      </left>
      <right style="thin">
        <color rgb="FFF4EEE6"/>
      </right>
      <top style="thin">
        <color rgb="FFF4EEE6"/>
      </top>
      <bottom style="thin">
        <color rgb="FFF4EEE6"/>
      </bottom>
      <diagonal/>
    </border>
    <border>
      <left/>
      <right style="thin">
        <color rgb="FFCC9933"/>
      </right>
      <top style="thin">
        <color rgb="FFCC9933"/>
      </top>
      <bottom style="thin">
        <color indexed="64"/>
      </bottom>
      <diagonal/>
    </border>
    <border>
      <left style="thin">
        <color rgb="FFCC9933"/>
      </left>
      <right/>
      <top style="thin">
        <color rgb="FFCC9933"/>
      </top>
      <bottom style="thin">
        <color indexed="64"/>
      </bottom>
      <diagonal/>
    </border>
    <border>
      <left style="thin">
        <color rgb="FFCC9933"/>
      </left>
      <right/>
      <top style="thin">
        <color rgb="FFCC9933"/>
      </top>
      <bottom style="thin">
        <color rgb="FFCC9933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9" fontId="0" fillId="3" borderId="6" xfId="0" applyNumberFormat="1" applyFill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165" fontId="2" fillId="0" borderId="0" xfId="0" applyNumberFormat="1" applyFont="1"/>
    <xf numFmtId="0" fontId="0" fillId="0" borderId="9" xfId="0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9" fontId="0" fillId="0" borderId="21" xfId="0" applyNumberFormat="1" applyBorder="1" applyAlignment="1">
      <alignment horizontal="center" vertical="center" wrapText="1"/>
    </xf>
    <xf numFmtId="9" fontId="0" fillId="0" borderId="15" xfId="0" applyNumberFormat="1" applyBorder="1" applyAlignment="1">
      <alignment horizontal="center" vertical="center" wrapText="1"/>
    </xf>
    <xf numFmtId="9" fontId="0" fillId="0" borderId="17" xfId="0" applyNumberFormat="1" applyBorder="1" applyAlignment="1">
      <alignment horizontal="center" vertical="center" wrapText="1"/>
    </xf>
    <xf numFmtId="9" fontId="0" fillId="3" borderId="17" xfId="0" applyNumberFormat="1" applyFill="1" applyBorder="1" applyAlignment="1">
      <alignment horizontal="center" vertical="center" wrapText="1"/>
    </xf>
    <xf numFmtId="9" fontId="0" fillId="0" borderId="2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66" fontId="2" fillId="0" borderId="0" xfId="0" applyNumberFormat="1" applyFont="1"/>
    <xf numFmtId="0" fontId="1" fillId="0" borderId="0" xfId="0" applyFont="1"/>
    <xf numFmtId="0" fontId="0" fillId="3" borderId="11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1" fillId="9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0" borderId="0" xfId="0" applyBorder="1"/>
    <xf numFmtId="9" fontId="0" fillId="0" borderId="26" xfId="0" applyNumberFormat="1" applyBorder="1" applyAlignment="1">
      <alignment horizontal="center" vertical="center" wrapText="1"/>
    </xf>
    <xf numFmtId="9" fontId="0" fillId="3" borderId="26" xfId="0" applyNumberFormat="1" applyFill="1" applyBorder="1" applyAlignment="1">
      <alignment horizontal="center" vertical="center" wrapText="1"/>
    </xf>
    <xf numFmtId="9" fontId="0" fillId="0" borderId="25" xfId="0" applyNumberFormat="1" applyBorder="1" applyAlignment="1">
      <alignment horizontal="center" vertical="center" wrapText="1"/>
    </xf>
    <xf numFmtId="0" fontId="0" fillId="10" borderId="0" xfId="0" applyFill="1" applyBorder="1"/>
    <xf numFmtId="0" fontId="0" fillId="1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0099"/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5021719160104988"/>
                  <c:y val="-9.6759259259259264E-3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mv_force3523_3131_01!$C$15:$C$21</c:f>
              <c:numCache>
                <c:formatCode>General</c:formatCode>
                <c:ptCount val="7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mv_force3523_3131_01!$D$15:$D$21</c:f>
              <c:numCache>
                <c:formatCode>General</c:formatCode>
                <c:ptCount val="7"/>
                <c:pt idx="0">
                  <c:v>6.5</c:v>
                </c:pt>
                <c:pt idx="1">
                  <c:v>9.4</c:v>
                </c:pt>
                <c:pt idx="2">
                  <c:v>13.2</c:v>
                </c:pt>
                <c:pt idx="3">
                  <c:v>17.100000000000001</c:v>
                </c:pt>
                <c:pt idx="4">
                  <c:v>21.5</c:v>
                </c:pt>
                <c:pt idx="5">
                  <c:v>26.1</c:v>
                </c:pt>
                <c:pt idx="6">
                  <c:v>30.9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44-4FD9-A75B-5F2DA46B8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30432"/>
        <c:axId val="76936320"/>
      </c:scatterChart>
      <c:valAx>
        <c:axId val="76930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36320"/>
        <c:crosses val="autoZero"/>
        <c:crossBetween val="midCat"/>
      </c:valAx>
      <c:valAx>
        <c:axId val="769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30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0377289943724861"/>
                  <c:y val="-4.1666666666666669E-4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mv_force3523_3509_60!$C$17:$C$21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mv_force3523_3509_60!$E$17:$E$21</c:f>
              <c:numCache>
                <c:formatCode>General</c:formatCode>
                <c:ptCount val="5"/>
                <c:pt idx="0">
                  <c:v>16.399999999999999</c:v>
                </c:pt>
                <c:pt idx="1">
                  <c:v>20</c:v>
                </c:pt>
                <c:pt idx="2">
                  <c:v>23.8</c:v>
                </c:pt>
                <c:pt idx="3">
                  <c:v>27.3</c:v>
                </c:pt>
                <c:pt idx="4">
                  <c:v>31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07-4C93-AD2C-D9F7ABE9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324096"/>
        <c:axId val="146329984"/>
      </c:scatterChart>
      <c:valAx>
        <c:axId val="14632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29984"/>
        <c:crosses val="autoZero"/>
        <c:crossBetween val="midCat"/>
      </c:valAx>
      <c:valAx>
        <c:axId val="1463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24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mv_force3523_3509_60!$C$14:$C$36</c:f>
              <c:numCache>
                <c:formatCode>General</c:formatCode>
                <c:ptCount val="23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120</c:v>
                </c:pt>
                <c:pt idx="9">
                  <c:v>140</c:v>
                </c:pt>
                <c:pt idx="10">
                  <c:v>160</c:v>
                </c:pt>
                <c:pt idx="11">
                  <c:v>180</c:v>
                </c:pt>
                <c:pt idx="12">
                  <c:v>200</c:v>
                </c:pt>
                <c:pt idx="13">
                  <c:v>220</c:v>
                </c:pt>
                <c:pt idx="14">
                  <c:v>240</c:v>
                </c:pt>
                <c:pt idx="15">
                  <c:v>260</c:v>
                </c:pt>
                <c:pt idx="16">
                  <c:v>280</c:v>
                </c:pt>
                <c:pt idx="17">
                  <c:v>300</c:v>
                </c:pt>
                <c:pt idx="18">
                  <c:v>320</c:v>
                </c:pt>
                <c:pt idx="19">
                  <c:v>340</c:v>
                </c:pt>
                <c:pt idx="20">
                  <c:v>360</c:v>
                </c:pt>
                <c:pt idx="21">
                  <c:v>380</c:v>
                </c:pt>
                <c:pt idx="22">
                  <c:v>400</c:v>
                </c:pt>
              </c:numCache>
            </c:numRef>
          </c:xVal>
          <c:yVal>
            <c:numRef>
              <c:f>mv_force3523_3509_60!$D$14:$D$36</c:f>
              <c:numCache>
                <c:formatCode>General</c:formatCode>
                <c:ptCount val="23"/>
                <c:pt idx="0">
                  <c:v>4</c:v>
                </c:pt>
                <c:pt idx="1">
                  <c:v>6.5</c:v>
                </c:pt>
                <c:pt idx="2">
                  <c:v>9.4</c:v>
                </c:pt>
                <c:pt idx="3">
                  <c:v>13.2</c:v>
                </c:pt>
                <c:pt idx="4">
                  <c:v>17.100000000000001</c:v>
                </c:pt>
                <c:pt idx="5">
                  <c:v>21.5</c:v>
                </c:pt>
                <c:pt idx="6">
                  <c:v>26.1</c:v>
                </c:pt>
                <c:pt idx="7">
                  <c:v>30.9</c:v>
                </c:pt>
                <c:pt idx="8" formatCode="0.00">
                  <c:v>41.526223000000002</c:v>
                </c:pt>
                <c:pt idx="9" formatCode="0.00">
                  <c:v>53.265602999999999</c:v>
                </c:pt>
                <c:pt idx="10" formatCode="0.00">
                  <c:v>66.148183000000003</c:v>
                </c:pt>
                <c:pt idx="11" formatCode="0.00">
                  <c:v>80.173963000000001</c:v>
                </c:pt>
                <c:pt idx="12" formatCode="0.00">
                  <c:v>95.342943000000005</c:v>
                </c:pt>
                <c:pt idx="13" formatCode="0.00">
                  <c:v>111.65512300000002</c:v>
                </c:pt>
                <c:pt idx="14" formatCode="0.00">
                  <c:v>129.11050299999999</c:v>
                </c:pt>
                <c:pt idx="15" formatCode="0.00">
                  <c:v>147.70908299999999</c:v>
                </c:pt>
                <c:pt idx="16" formatCode="0.00">
                  <c:v>167.450863</c:v>
                </c:pt>
                <c:pt idx="17" formatCode="0.00">
                  <c:v>188.33584299999998</c:v>
                </c:pt>
                <c:pt idx="18" formatCode="0.00">
                  <c:v>210.364023</c:v>
                </c:pt>
                <c:pt idx="19" formatCode="0.00">
                  <c:v>233.535403</c:v>
                </c:pt>
                <c:pt idx="20" formatCode="0.00">
                  <c:v>257.84998300000001</c:v>
                </c:pt>
                <c:pt idx="21" formatCode="0.00">
                  <c:v>283.30776300000002</c:v>
                </c:pt>
                <c:pt idx="22" formatCode="0.00">
                  <c:v>309.90874300000002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24-4C51-9A9B-750D75E93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347136"/>
        <c:axId val="146349056"/>
      </c:scatterChart>
      <c:valAx>
        <c:axId val="14634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49056"/>
        <c:crosses val="autoZero"/>
        <c:crossBetween val="midCat"/>
      </c:valAx>
      <c:valAx>
        <c:axId val="14634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47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mv_force3523_3509_60!$C$14:$C$36</c:f>
              <c:numCache>
                <c:formatCode>General</c:formatCode>
                <c:ptCount val="23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120</c:v>
                </c:pt>
                <c:pt idx="9">
                  <c:v>140</c:v>
                </c:pt>
                <c:pt idx="10">
                  <c:v>160</c:v>
                </c:pt>
                <c:pt idx="11">
                  <c:v>180</c:v>
                </c:pt>
                <c:pt idx="12">
                  <c:v>200</c:v>
                </c:pt>
                <c:pt idx="13">
                  <c:v>220</c:v>
                </c:pt>
                <c:pt idx="14">
                  <c:v>240</c:v>
                </c:pt>
                <c:pt idx="15">
                  <c:v>260</c:v>
                </c:pt>
                <c:pt idx="16">
                  <c:v>280</c:v>
                </c:pt>
                <c:pt idx="17">
                  <c:v>300</c:v>
                </c:pt>
                <c:pt idx="18">
                  <c:v>320</c:v>
                </c:pt>
                <c:pt idx="19">
                  <c:v>340</c:v>
                </c:pt>
                <c:pt idx="20">
                  <c:v>360</c:v>
                </c:pt>
                <c:pt idx="21">
                  <c:v>380</c:v>
                </c:pt>
                <c:pt idx="22">
                  <c:v>400</c:v>
                </c:pt>
              </c:numCache>
            </c:numRef>
          </c:xVal>
          <c:yVal>
            <c:numRef>
              <c:f>mv_force3523_3509_60!$E$14:$E$36</c:f>
              <c:numCache>
                <c:formatCode>General</c:formatCode>
                <c:ptCount val="23"/>
                <c:pt idx="0">
                  <c:v>6</c:v>
                </c:pt>
                <c:pt idx="1">
                  <c:v>9.5</c:v>
                </c:pt>
                <c:pt idx="2">
                  <c:v>12.9</c:v>
                </c:pt>
                <c:pt idx="3">
                  <c:v>16.399999999999999</c:v>
                </c:pt>
                <c:pt idx="4">
                  <c:v>20</c:v>
                </c:pt>
                <c:pt idx="5">
                  <c:v>23.8</c:v>
                </c:pt>
                <c:pt idx="6">
                  <c:v>27.3</c:v>
                </c:pt>
                <c:pt idx="7">
                  <c:v>31</c:v>
                </c:pt>
                <c:pt idx="8" formatCode="0.00">
                  <c:v>38.206223000000008</c:v>
                </c:pt>
                <c:pt idx="9" formatCode="0.00">
                  <c:v>45.365603000000007</c:v>
                </c:pt>
                <c:pt idx="10" formatCode="0.00">
                  <c:v>52.468182999999996</c:v>
                </c:pt>
                <c:pt idx="11" formatCode="0.00">
                  <c:v>59.513963000000004</c:v>
                </c:pt>
                <c:pt idx="12" formatCode="0.00">
                  <c:v>66.502943000000002</c:v>
                </c:pt>
                <c:pt idx="13" formatCode="0.00">
                  <c:v>73.43512299999999</c:v>
                </c:pt>
                <c:pt idx="14" formatCode="0.00">
                  <c:v>80.310502999999997</c:v>
                </c:pt>
                <c:pt idx="15" formatCode="0.00">
                  <c:v>87.129083000000008</c:v>
                </c:pt>
                <c:pt idx="16" formatCode="0.00">
                  <c:v>93.890862999999996</c:v>
                </c:pt>
                <c:pt idx="17" formatCode="0.00">
                  <c:v>100.595843</c:v>
                </c:pt>
                <c:pt idx="18" formatCode="0.00">
                  <c:v>107.244023</c:v>
                </c:pt>
                <c:pt idx="19" formatCode="0.00">
                  <c:v>113.835403</c:v>
                </c:pt>
                <c:pt idx="20" formatCode="0.00">
                  <c:v>120.369983</c:v>
                </c:pt>
                <c:pt idx="21" formatCode="0.00">
                  <c:v>126.84776300000001</c:v>
                </c:pt>
                <c:pt idx="22" formatCode="0.00">
                  <c:v>133.268743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F8-46E4-A3B7-526F20EB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381824"/>
        <c:axId val="146400384"/>
      </c:scatterChart>
      <c:valAx>
        <c:axId val="14638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00384"/>
        <c:crosses val="autoZero"/>
        <c:crossBetween val="midCat"/>
      </c:valAx>
      <c:valAx>
        <c:axId val="14640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81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5021719160104988"/>
                  <c:y val="-9.6759259259259264E-3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mv_force3523_3509_50!$C$16:$C$21</c:f>
              <c:numCache>
                <c:formatCode>General</c:formatCode>
                <c:ptCount val="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</c:numCache>
            </c:numRef>
          </c:xVal>
          <c:yVal>
            <c:numRef>
              <c:f>mv_force3523_3509_50!$D$16:$D$21</c:f>
              <c:numCache>
                <c:formatCode>General</c:formatCode>
                <c:ptCount val="6"/>
                <c:pt idx="0">
                  <c:v>9.4</c:v>
                </c:pt>
                <c:pt idx="1">
                  <c:v>13.2</c:v>
                </c:pt>
                <c:pt idx="2">
                  <c:v>17.100000000000001</c:v>
                </c:pt>
                <c:pt idx="3">
                  <c:v>21.5</c:v>
                </c:pt>
                <c:pt idx="4">
                  <c:v>26.1</c:v>
                </c:pt>
                <c:pt idx="5">
                  <c:v>30.9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77-4FFF-B446-4B81BDA65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48320"/>
        <c:axId val="139449856"/>
      </c:scatterChart>
      <c:valAx>
        <c:axId val="13944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449856"/>
        <c:crosses val="autoZero"/>
        <c:crossBetween val="midCat"/>
      </c:valAx>
      <c:valAx>
        <c:axId val="13944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448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0377289943724861"/>
                  <c:y val="-4.1666666666666669E-4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mv_force3523_3509_50!$C$16:$C$21</c:f>
              <c:numCache>
                <c:formatCode>General</c:formatCode>
                <c:ptCount val="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</c:numCache>
            </c:numRef>
          </c:xVal>
          <c:yVal>
            <c:numRef>
              <c:f>mv_force3523_3509_50!$E$16:$E$21</c:f>
              <c:numCache>
                <c:formatCode>General</c:formatCode>
                <c:ptCount val="6"/>
                <c:pt idx="0">
                  <c:v>12.9</c:v>
                </c:pt>
                <c:pt idx="1">
                  <c:v>16.399999999999999</c:v>
                </c:pt>
                <c:pt idx="2">
                  <c:v>20</c:v>
                </c:pt>
                <c:pt idx="3">
                  <c:v>23.8</c:v>
                </c:pt>
                <c:pt idx="4">
                  <c:v>27.3</c:v>
                </c:pt>
                <c:pt idx="5">
                  <c:v>31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07-4C93-AD2C-D9F7ABE9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22720"/>
        <c:axId val="139424512"/>
      </c:scatterChart>
      <c:valAx>
        <c:axId val="13942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424512"/>
        <c:crosses val="autoZero"/>
        <c:crossBetween val="midCat"/>
      </c:valAx>
      <c:valAx>
        <c:axId val="13942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42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mv_force3523_3509_50!$C$14:$C$36</c:f>
              <c:numCache>
                <c:formatCode>General</c:formatCode>
                <c:ptCount val="23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120</c:v>
                </c:pt>
                <c:pt idx="9">
                  <c:v>140</c:v>
                </c:pt>
                <c:pt idx="10">
                  <c:v>160</c:v>
                </c:pt>
                <c:pt idx="11">
                  <c:v>180</c:v>
                </c:pt>
                <c:pt idx="12">
                  <c:v>200</c:v>
                </c:pt>
                <c:pt idx="13">
                  <c:v>220</c:v>
                </c:pt>
                <c:pt idx="14">
                  <c:v>240</c:v>
                </c:pt>
                <c:pt idx="15">
                  <c:v>260</c:v>
                </c:pt>
                <c:pt idx="16">
                  <c:v>280</c:v>
                </c:pt>
                <c:pt idx="17">
                  <c:v>300</c:v>
                </c:pt>
                <c:pt idx="18">
                  <c:v>320</c:v>
                </c:pt>
                <c:pt idx="19">
                  <c:v>340</c:v>
                </c:pt>
                <c:pt idx="20">
                  <c:v>360</c:v>
                </c:pt>
                <c:pt idx="21">
                  <c:v>380</c:v>
                </c:pt>
                <c:pt idx="22">
                  <c:v>400</c:v>
                </c:pt>
              </c:numCache>
            </c:numRef>
          </c:xVal>
          <c:yVal>
            <c:numRef>
              <c:f>mv_force3523_3509_50!$D$14:$D$36</c:f>
              <c:numCache>
                <c:formatCode>General</c:formatCode>
                <c:ptCount val="23"/>
                <c:pt idx="0">
                  <c:v>4</c:v>
                </c:pt>
                <c:pt idx="1">
                  <c:v>6.5</c:v>
                </c:pt>
                <c:pt idx="2">
                  <c:v>9.4</c:v>
                </c:pt>
                <c:pt idx="3">
                  <c:v>13.2</c:v>
                </c:pt>
                <c:pt idx="4">
                  <c:v>17.100000000000001</c:v>
                </c:pt>
                <c:pt idx="5">
                  <c:v>21.5</c:v>
                </c:pt>
                <c:pt idx="6">
                  <c:v>26.1</c:v>
                </c:pt>
                <c:pt idx="7">
                  <c:v>30.9</c:v>
                </c:pt>
                <c:pt idx="8" formatCode="0.00">
                  <c:v>41.479182999999999</c:v>
                </c:pt>
                <c:pt idx="9" formatCode="0.00">
                  <c:v>53.149922999999994</c:v>
                </c:pt>
                <c:pt idx="10" formatCode="0.00">
                  <c:v>65.935062999999985</c:v>
                </c:pt>
                <c:pt idx="11" formatCode="0.00">
                  <c:v>79.834602999999987</c:v>
                </c:pt>
                <c:pt idx="12" formatCode="0.00">
                  <c:v>94.848542999999992</c:v>
                </c:pt>
                <c:pt idx="13" formatCode="0.00">
                  <c:v>110.976883</c:v>
                </c:pt>
                <c:pt idx="14" formatCode="0.00">
                  <c:v>128.21962300000001</c:v>
                </c:pt>
                <c:pt idx="15" formatCode="0.00">
                  <c:v>146.576763</c:v>
                </c:pt>
                <c:pt idx="16" formatCode="0.00">
                  <c:v>166.048303</c:v>
                </c:pt>
                <c:pt idx="17" formatCode="0.00">
                  <c:v>186.634243</c:v>
                </c:pt>
                <c:pt idx="18" formatCode="0.00">
                  <c:v>208.33458299999998</c:v>
                </c:pt>
                <c:pt idx="19" formatCode="0.00">
                  <c:v>231.14932300000001</c:v>
                </c:pt>
                <c:pt idx="20" formatCode="0.00">
                  <c:v>255.078463</c:v>
                </c:pt>
                <c:pt idx="21" formatCode="0.00">
                  <c:v>280.12200300000001</c:v>
                </c:pt>
                <c:pt idx="22" formatCode="0.00">
                  <c:v>306.279943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24-4C51-9A9B-750D75E93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76256"/>
        <c:axId val="144178176"/>
      </c:scatterChart>
      <c:valAx>
        <c:axId val="14417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78176"/>
        <c:crosses val="autoZero"/>
        <c:crossBetween val="midCat"/>
      </c:valAx>
      <c:valAx>
        <c:axId val="14417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76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mv_force3523_3509_50!$C$14:$C$36</c:f>
              <c:numCache>
                <c:formatCode>General</c:formatCode>
                <c:ptCount val="23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120</c:v>
                </c:pt>
                <c:pt idx="9">
                  <c:v>140</c:v>
                </c:pt>
                <c:pt idx="10">
                  <c:v>160</c:v>
                </c:pt>
                <c:pt idx="11">
                  <c:v>180</c:v>
                </c:pt>
                <c:pt idx="12">
                  <c:v>200</c:v>
                </c:pt>
                <c:pt idx="13">
                  <c:v>220</c:v>
                </c:pt>
                <c:pt idx="14">
                  <c:v>240</c:v>
                </c:pt>
                <c:pt idx="15">
                  <c:v>260</c:v>
                </c:pt>
                <c:pt idx="16">
                  <c:v>280</c:v>
                </c:pt>
                <c:pt idx="17">
                  <c:v>300</c:v>
                </c:pt>
                <c:pt idx="18">
                  <c:v>320</c:v>
                </c:pt>
                <c:pt idx="19">
                  <c:v>340</c:v>
                </c:pt>
                <c:pt idx="20">
                  <c:v>360</c:v>
                </c:pt>
                <c:pt idx="21">
                  <c:v>380</c:v>
                </c:pt>
                <c:pt idx="22">
                  <c:v>400</c:v>
                </c:pt>
              </c:numCache>
            </c:numRef>
          </c:xVal>
          <c:yVal>
            <c:numRef>
              <c:f>mv_force3523_3509_50!$E$14:$E$36</c:f>
              <c:numCache>
                <c:formatCode>General</c:formatCode>
                <c:ptCount val="23"/>
                <c:pt idx="0">
                  <c:v>6</c:v>
                </c:pt>
                <c:pt idx="1">
                  <c:v>9.5</c:v>
                </c:pt>
                <c:pt idx="2">
                  <c:v>12.9</c:v>
                </c:pt>
                <c:pt idx="3">
                  <c:v>16.399999999999999</c:v>
                </c:pt>
                <c:pt idx="4">
                  <c:v>20</c:v>
                </c:pt>
                <c:pt idx="5">
                  <c:v>23.8</c:v>
                </c:pt>
                <c:pt idx="6">
                  <c:v>27.3</c:v>
                </c:pt>
                <c:pt idx="7">
                  <c:v>31</c:v>
                </c:pt>
                <c:pt idx="8" formatCode="0.00">
                  <c:v>38.412262999999996</c:v>
                </c:pt>
                <c:pt idx="9" formatCode="0.00">
                  <c:v>45.904382999999996</c:v>
                </c:pt>
                <c:pt idx="10" formatCode="0.00">
                  <c:v>53.482102999999995</c:v>
                </c:pt>
                <c:pt idx="11" formatCode="0.00">
                  <c:v>61.145422999999994</c:v>
                </c:pt>
                <c:pt idx="12" formatCode="0.00">
                  <c:v>68.894342999999992</c:v>
                </c:pt>
                <c:pt idx="13" formatCode="0.00">
                  <c:v>76.72886299999999</c:v>
                </c:pt>
                <c:pt idx="14" formatCode="0.00">
                  <c:v>84.648983000000001</c:v>
                </c:pt>
                <c:pt idx="15" formatCode="0.00">
                  <c:v>92.654702999999998</c:v>
                </c:pt>
                <c:pt idx="16" formatCode="0.00">
                  <c:v>100.74602299999999</c:v>
                </c:pt>
                <c:pt idx="17" formatCode="0.00">
                  <c:v>108.92294299999999</c:v>
                </c:pt>
                <c:pt idx="18" formatCode="0.00">
                  <c:v>117.185463</c:v>
                </c:pt>
                <c:pt idx="19" formatCode="0.00">
                  <c:v>125.53358299999998</c:v>
                </c:pt>
                <c:pt idx="20" formatCode="0.00">
                  <c:v>133.96730300000002</c:v>
                </c:pt>
                <c:pt idx="21" formatCode="0.00">
                  <c:v>142.48662299999998</c:v>
                </c:pt>
                <c:pt idx="22" formatCode="0.00">
                  <c:v>151.091543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F8-46E4-A3B7-526F20EB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25632"/>
        <c:axId val="144331904"/>
      </c:scatterChart>
      <c:valAx>
        <c:axId val="14432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31904"/>
        <c:crosses val="autoZero"/>
        <c:crossBetween val="midCat"/>
      </c:valAx>
      <c:valAx>
        <c:axId val="14433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2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5021719160104988"/>
                  <c:y val="-9.6759259259259264E-3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mv_force3523_3509_80!$C$19:$C$21</c:f>
              <c:numCache>
                <c:formatCode>General</c:formatCode>
                <c:ptCount val="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</c:numCache>
            </c:numRef>
          </c:xVal>
          <c:yVal>
            <c:numRef>
              <c:f>mv_force3523_3509_80!$D$19:$D$21</c:f>
              <c:numCache>
                <c:formatCode>General</c:formatCode>
                <c:ptCount val="3"/>
                <c:pt idx="0">
                  <c:v>21.5</c:v>
                </c:pt>
                <c:pt idx="1">
                  <c:v>26.1</c:v>
                </c:pt>
                <c:pt idx="2">
                  <c:v>30.9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12-4F59-89C2-12E67503A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40800"/>
        <c:axId val="87742336"/>
      </c:scatterChart>
      <c:valAx>
        <c:axId val="8774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42336"/>
        <c:crosses val="autoZero"/>
        <c:crossBetween val="midCat"/>
      </c:valAx>
      <c:valAx>
        <c:axId val="8774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40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0377289943724861"/>
                  <c:y val="-4.1666666666666669E-4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mv_force3523_3509_80!$C$19:$C$21</c:f>
              <c:numCache>
                <c:formatCode>General</c:formatCode>
                <c:ptCount val="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</c:numCache>
            </c:numRef>
          </c:xVal>
          <c:yVal>
            <c:numRef>
              <c:f>mv_force3523_3509_80!$E$19:$E$21</c:f>
              <c:numCache>
                <c:formatCode>General</c:formatCode>
                <c:ptCount val="3"/>
                <c:pt idx="0">
                  <c:v>23.8</c:v>
                </c:pt>
                <c:pt idx="1">
                  <c:v>27.3</c:v>
                </c:pt>
                <c:pt idx="2">
                  <c:v>31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FC-4CD3-91FB-562DB8AE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92640"/>
        <c:axId val="87798528"/>
      </c:scatterChart>
      <c:valAx>
        <c:axId val="8779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98528"/>
        <c:crosses val="autoZero"/>
        <c:crossBetween val="midCat"/>
      </c:valAx>
      <c:valAx>
        <c:axId val="8779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92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mv_force3523_3509_80!$D$6</c:f>
              <c:strCache>
                <c:ptCount val="1"/>
                <c:pt idx="0">
                  <c:v> 3253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mv_force3523_3509_80!$C$7:$C$36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120</c:v>
                </c:pt>
                <c:pt idx="16">
                  <c:v>140</c:v>
                </c:pt>
                <c:pt idx="17">
                  <c:v>160</c:v>
                </c:pt>
                <c:pt idx="18">
                  <c:v>180</c:v>
                </c:pt>
                <c:pt idx="19">
                  <c:v>200</c:v>
                </c:pt>
                <c:pt idx="20">
                  <c:v>220</c:v>
                </c:pt>
                <c:pt idx="21">
                  <c:v>240</c:v>
                </c:pt>
                <c:pt idx="22">
                  <c:v>260</c:v>
                </c:pt>
                <c:pt idx="23">
                  <c:v>280</c:v>
                </c:pt>
                <c:pt idx="24">
                  <c:v>300</c:v>
                </c:pt>
                <c:pt idx="25">
                  <c:v>320</c:v>
                </c:pt>
                <c:pt idx="26">
                  <c:v>340</c:v>
                </c:pt>
                <c:pt idx="27">
                  <c:v>360</c:v>
                </c:pt>
                <c:pt idx="28">
                  <c:v>380</c:v>
                </c:pt>
                <c:pt idx="29">
                  <c:v>400</c:v>
                </c:pt>
              </c:numCache>
            </c:numRef>
          </c:xVal>
          <c:yVal>
            <c:numRef>
              <c:f>mv_force3523_3509_80!$D$7:$D$36</c:f>
              <c:numCache>
                <c:formatCode>General</c:formatCode>
                <c:ptCount val="30"/>
                <c:pt idx="0">
                  <c:v>0.4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0.7</c:v>
                </c:pt>
                <c:pt idx="5">
                  <c:v>0.8</c:v>
                </c:pt>
                <c:pt idx="6">
                  <c:v>2</c:v>
                </c:pt>
                <c:pt idx="7">
                  <c:v>4</c:v>
                </c:pt>
                <c:pt idx="8">
                  <c:v>6.5</c:v>
                </c:pt>
                <c:pt idx="9">
                  <c:v>9.4</c:v>
                </c:pt>
                <c:pt idx="10">
                  <c:v>13.2</c:v>
                </c:pt>
                <c:pt idx="11">
                  <c:v>17.100000000000001</c:v>
                </c:pt>
                <c:pt idx="12">
                  <c:v>21.5</c:v>
                </c:pt>
                <c:pt idx="13">
                  <c:v>26.1</c:v>
                </c:pt>
                <c:pt idx="14">
                  <c:v>30.9</c:v>
                </c:pt>
                <c:pt idx="15" formatCode="0.00">
                  <c:v>41.099999999999994</c:v>
                </c:pt>
                <c:pt idx="16" formatCode="0.00">
                  <c:v>52.099999999999994</c:v>
                </c:pt>
                <c:pt idx="17" formatCode="0.00">
                  <c:v>63.9</c:v>
                </c:pt>
                <c:pt idx="18" formatCode="0.00">
                  <c:v>76.5</c:v>
                </c:pt>
                <c:pt idx="19" formatCode="0.00">
                  <c:v>89.9</c:v>
                </c:pt>
                <c:pt idx="20" formatCode="0.00">
                  <c:v>104.1</c:v>
                </c:pt>
                <c:pt idx="21" formatCode="0.00">
                  <c:v>119.1</c:v>
                </c:pt>
                <c:pt idx="22" formatCode="0.00">
                  <c:v>134.9</c:v>
                </c:pt>
                <c:pt idx="23" formatCode="0.00">
                  <c:v>151.5</c:v>
                </c:pt>
                <c:pt idx="24" formatCode="0.00">
                  <c:v>168.9</c:v>
                </c:pt>
                <c:pt idx="25" formatCode="0.00">
                  <c:v>187.1</c:v>
                </c:pt>
                <c:pt idx="26" formatCode="0.00">
                  <c:v>206.1</c:v>
                </c:pt>
                <c:pt idx="27" formatCode="0.00">
                  <c:v>225.9</c:v>
                </c:pt>
                <c:pt idx="28" formatCode="0.00">
                  <c:v>246.5</c:v>
                </c:pt>
                <c:pt idx="29" formatCode="0.00">
                  <c:v>267.89999999999998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31-4037-B58B-BE4F1EFFA1EC}"/>
            </c:ext>
          </c:extLst>
        </c:ser>
        <c:ser>
          <c:idx val="1"/>
          <c:order val="1"/>
          <c:tx>
            <c:strRef>
              <c:f>mv_force3523_3509_80!$E$6</c:f>
              <c:strCache>
                <c:ptCount val="1"/>
                <c:pt idx="0">
                  <c:v> 3509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mv_force3523_3509_80!$C$7:$C$36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120</c:v>
                </c:pt>
                <c:pt idx="16">
                  <c:v>140</c:v>
                </c:pt>
                <c:pt idx="17">
                  <c:v>160</c:v>
                </c:pt>
                <c:pt idx="18">
                  <c:v>180</c:v>
                </c:pt>
                <c:pt idx="19">
                  <c:v>200</c:v>
                </c:pt>
                <c:pt idx="20">
                  <c:v>220</c:v>
                </c:pt>
                <c:pt idx="21">
                  <c:v>240</c:v>
                </c:pt>
                <c:pt idx="22">
                  <c:v>260</c:v>
                </c:pt>
                <c:pt idx="23">
                  <c:v>280</c:v>
                </c:pt>
                <c:pt idx="24">
                  <c:v>300</c:v>
                </c:pt>
                <c:pt idx="25">
                  <c:v>320</c:v>
                </c:pt>
                <c:pt idx="26">
                  <c:v>340</c:v>
                </c:pt>
                <c:pt idx="27">
                  <c:v>360</c:v>
                </c:pt>
                <c:pt idx="28">
                  <c:v>380</c:v>
                </c:pt>
                <c:pt idx="29">
                  <c:v>400</c:v>
                </c:pt>
              </c:numCache>
            </c:numRef>
          </c:xVal>
          <c:yVal>
            <c:numRef>
              <c:f>mv_force3523_3509_80!$E$7:$E$36</c:f>
              <c:numCache>
                <c:formatCode>General</c:formatCode>
                <c:ptCount val="3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0.2</c:v>
                </c:pt>
                <c:pt idx="4">
                  <c:v>0.4</c:v>
                </c:pt>
                <c:pt idx="5">
                  <c:v>1</c:v>
                </c:pt>
                <c:pt idx="6">
                  <c:v>2.8</c:v>
                </c:pt>
                <c:pt idx="7">
                  <c:v>6</c:v>
                </c:pt>
                <c:pt idx="8">
                  <c:v>9.5</c:v>
                </c:pt>
                <c:pt idx="9">
                  <c:v>12.9</c:v>
                </c:pt>
                <c:pt idx="10">
                  <c:v>16.399999999999999</c:v>
                </c:pt>
                <c:pt idx="11">
                  <c:v>20</c:v>
                </c:pt>
                <c:pt idx="12">
                  <c:v>23.8</c:v>
                </c:pt>
                <c:pt idx="13">
                  <c:v>27.3</c:v>
                </c:pt>
                <c:pt idx="14">
                  <c:v>31</c:v>
                </c:pt>
                <c:pt idx="15" formatCode="0.00">
                  <c:v>39</c:v>
                </c:pt>
                <c:pt idx="16" formatCode="0.00">
                  <c:v>47.8</c:v>
                </c:pt>
                <c:pt idx="17" formatCode="0.00">
                  <c:v>57.4</c:v>
                </c:pt>
                <c:pt idx="18" formatCode="0.00">
                  <c:v>67.8</c:v>
                </c:pt>
                <c:pt idx="19" formatCode="0.00">
                  <c:v>79</c:v>
                </c:pt>
                <c:pt idx="20" formatCode="0.00">
                  <c:v>91</c:v>
                </c:pt>
                <c:pt idx="21" formatCode="0.00">
                  <c:v>103.8</c:v>
                </c:pt>
                <c:pt idx="22" formatCode="0.00">
                  <c:v>117.39999999999999</c:v>
                </c:pt>
                <c:pt idx="23" formatCode="0.00">
                  <c:v>131.80000000000001</c:v>
                </c:pt>
                <c:pt idx="24" formatCode="0.00">
                  <c:v>147</c:v>
                </c:pt>
                <c:pt idx="25" formatCode="0.00">
                  <c:v>163</c:v>
                </c:pt>
                <c:pt idx="26" formatCode="0.00">
                  <c:v>179.8</c:v>
                </c:pt>
                <c:pt idx="27" formatCode="0.00">
                  <c:v>197.39999999999998</c:v>
                </c:pt>
                <c:pt idx="28" formatCode="0.00">
                  <c:v>215.8</c:v>
                </c:pt>
                <c:pt idx="29" formatCode="0.00">
                  <c:v>235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E8-4393-92F6-7EE037D08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82304"/>
        <c:axId val="88096768"/>
      </c:scatterChart>
      <c:valAx>
        <c:axId val="8808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96768"/>
        <c:crosses val="autoZero"/>
        <c:crossBetween val="midCat"/>
      </c:valAx>
      <c:valAx>
        <c:axId val="8809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82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0377289943724861"/>
                  <c:y val="-4.1666666666666669E-4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mv_force3523_3131_01!$C$15:$C$21</c:f>
              <c:numCache>
                <c:formatCode>General</c:formatCode>
                <c:ptCount val="7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mv_force3523_3131_01!$E$15:$E$21</c:f>
              <c:numCache>
                <c:formatCode>General</c:formatCode>
                <c:ptCount val="7"/>
                <c:pt idx="0">
                  <c:v>26.5</c:v>
                </c:pt>
                <c:pt idx="1">
                  <c:v>31.8</c:v>
                </c:pt>
                <c:pt idx="2">
                  <c:v>37</c:v>
                </c:pt>
                <c:pt idx="3">
                  <c:v>41.3</c:v>
                </c:pt>
                <c:pt idx="4">
                  <c:v>45.8</c:v>
                </c:pt>
                <c:pt idx="5">
                  <c:v>50.6</c:v>
                </c:pt>
                <c:pt idx="6">
                  <c:v>55.1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89-4FFD-A7DE-23E3EA5F5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27584"/>
        <c:axId val="77037568"/>
      </c:scatterChart>
      <c:valAx>
        <c:axId val="77027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37568"/>
        <c:crosses val="autoZero"/>
        <c:crossBetween val="midCat"/>
      </c:valAx>
      <c:valAx>
        <c:axId val="7703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27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5021719160104988"/>
                  <c:y val="-9.6759259259259264E-3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mv_force3523_3509_90!$C$20:$C$21</c:f>
              <c:numCache>
                <c:formatCode>General</c:formatCode>
                <c:ptCount val="2"/>
                <c:pt idx="0">
                  <c:v>90</c:v>
                </c:pt>
                <c:pt idx="1">
                  <c:v>100</c:v>
                </c:pt>
              </c:numCache>
            </c:numRef>
          </c:xVal>
          <c:yVal>
            <c:numRef>
              <c:f>mv_force3523_3509_90!$D$20:$D$21</c:f>
              <c:numCache>
                <c:formatCode>General</c:formatCode>
                <c:ptCount val="2"/>
                <c:pt idx="0">
                  <c:v>26.1</c:v>
                </c:pt>
                <c:pt idx="1">
                  <c:v>30.9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63-415D-BC5A-E0219FE00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42656"/>
        <c:axId val="87944192"/>
      </c:scatterChart>
      <c:valAx>
        <c:axId val="8794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44192"/>
        <c:crosses val="autoZero"/>
        <c:crossBetween val="midCat"/>
      </c:valAx>
      <c:valAx>
        <c:axId val="8794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42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0377289943724861"/>
                  <c:y val="-4.1666666666666669E-4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mv_force3523_3509_90!$C$20:$C$21</c:f>
              <c:numCache>
                <c:formatCode>General</c:formatCode>
                <c:ptCount val="2"/>
                <c:pt idx="0">
                  <c:v>90</c:v>
                </c:pt>
                <c:pt idx="1">
                  <c:v>100</c:v>
                </c:pt>
              </c:numCache>
            </c:numRef>
          </c:xVal>
          <c:yVal>
            <c:numRef>
              <c:f>mv_force3523_3509_90!$E$20:$E$21</c:f>
              <c:numCache>
                <c:formatCode>General</c:formatCode>
                <c:ptCount val="2"/>
                <c:pt idx="0">
                  <c:v>27.3</c:v>
                </c:pt>
                <c:pt idx="1">
                  <c:v>31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B8-4979-B607-CCFEDBA39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82464"/>
        <c:axId val="87984000"/>
      </c:scatterChart>
      <c:valAx>
        <c:axId val="8798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84000"/>
        <c:crosses val="autoZero"/>
        <c:crossBetween val="midCat"/>
      </c:valAx>
      <c:valAx>
        <c:axId val="879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8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mv_force3523_3509_90!$D$6</c:f>
              <c:strCache>
                <c:ptCount val="1"/>
                <c:pt idx="0">
                  <c:v> 3253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mv_force3523_3509_90!$C$7:$C$36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120</c:v>
                </c:pt>
                <c:pt idx="16">
                  <c:v>140</c:v>
                </c:pt>
                <c:pt idx="17">
                  <c:v>160</c:v>
                </c:pt>
                <c:pt idx="18">
                  <c:v>180</c:v>
                </c:pt>
                <c:pt idx="19">
                  <c:v>200</c:v>
                </c:pt>
                <c:pt idx="20">
                  <c:v>220</c:v>
                </c:pt>
                <c:pt idx="21">
                  <c:v>240</c:v>
                </c:pt>
                <c:pt idx="22">
                  <c:v>260</c:v>
                </c:pt>
                <c:pt idx="23">
                  <c:v>280</c:v>
                </c:pt>
                <c:pt idx="24">
                  <c:v>300</c:v>
                </c:pt>
                <c:pt idx="25">
                  <c:v>320</c:v>
                </c:pt>
                <c:pt idx="26">
                  <c:v>340</c:v>
                </c:pt>
                <c:pt idx="27">
                  <c:v>360</c:v>
                </c:pt>
                <c:pt idx="28">
                  <c:v>380</c:v>
                </c:pt>
                <c:pt idx="29">
                  <c:v>400</c:v>
                </c:pt>
              </c:numCache>
            </c:numRef>
          </c:xVal>
          <c:yVal>
            <c:numRef>
              <c:f>mv_force3523_3509_90!$D$7:$D$36</c:f>
              <c:numCache>
                <c:formatCode>General</c:formatCode>
                <c:ptCount val="30"/>
                <c:pt idx="0">
                  <c:v>0.4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0.7</c:v>
                </c:pt>
                <c:pt idx="5">
                  <c:v>0.8</c:v>
                </c:pt>
                <c:pt idx="6">
                  <c:v>2</c:v>
                </c:pt>
                <c:pt idx="7">
                  <c:v>4</c:v>
                </c:pt>
                <c:pt idx="8">
                  <c:v>6.5</c:v>
                </c:pt>
                <c:pt idx="9">
                  <c:v>9.4</c:v>
                </c:pt>
                <c:pt idx="10">
                  <c:v>13.2</c:v>
                </c:pt>
                <c:pt idx="11">
                  <c:v>17.100000000000001</c:v>
                </c:pt>
                <c:pt idx="12">
                  <c:v>21.5</c:v>
                </c:pt>
                <c:pt idx="13">
                  <c:v>26.1</c:v>
                </c:pt>
                <c:pt idx="14">
                  <c:v>30.9</c:v>
                </c:pt>
                <c:pt idx="15" formatCode="0.00">
                  <c:v>40.499999999999993</c:v>
                </c:pt>
                <c:pt idx="16" formatCode="0.00">
                  <c:v>50.1</c:v>
                </c:pt>
                <c:pt idx="17" formatCode="0.00">
                  <c:v>59.699999999999996</c:v>
                </c:pt>
                <c:pt idx="18" formatCode="0.00">
                  <c:v>69.299999999999983</c:v>
                </c:pt>
                <c:pt idx="19" formatCode="0.00">
                  <c:v>78.900000000000006</c:v>
                </c:pt>
                <c:pt idx="20" formatCode="0.00">
                  <c:v>88.5</c:v>
                </c:pt>
                <c:pt idx="21" formatCode="0.00">
                  <c:v>98.1</c:v>
                </c:pt>
                <c:pt idx="22" formatCode="0.00">
                  <c:v>107.69999999999999</c:v>
                </c:pt>
                <c:pt idx="23" formatCode="0.00">
                  <c:v>117.30000000000001</c:v>
                </c:pt>
                <c:pt idx="24" formatCode="0.00">
                  <c:v>126.9</c:v>
                </c:pt>
                <c:pt idx="25" formatCode="0.00">
                  <c:v>136.5</c:v>
                </c:pt>
                <c:pt idx="26" formatCode="0.00">
                  <c:v>146.1</c:v>
                </c:pt>
                <c:pt idx="27" formatCode="0.00">
                  <c:v>155.69999999999999</c:v>
                </c:pt>
                <c:pt idx="28" formatCode="0.00">
                  <c:v>165.3</c:v>
                </c:pt>
                <c:pt idx="29" formatCode="0.00">
                  <c:v>174.9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8F-4A46-9987-8437D4B39CCA}"/>
            </c:ext>
          </c:extLst>
        </c:ser>
        <c:ser>
          <c:idx val="1"/>
          <c:order val="1"/>
          <c:tx>
            <c:strRef>
              <c:f>mv_force3523_3509_90!$E$6</c:f>
              <c:strCache>
                <c:ptCount val="1"/>
                <c:pt idx="0">
                  <c:v> 3509</c:v>
                </c:pt>
              </c:strCache>
            </c:strRef>
          </c:tx>
          <c:spPr>
            <a:ln w="12700" cap="rnd">
              <a:solidFill>
                <a:srgbClr val="CC0099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2"/>
              </a:solidFill>
              <a:ln w="9525">
                <a:solidFill>
                  <a:srgbClr val="CC0099"/>
                </a:solidFill>
              </a:ln>
              <a:effectLst/>
            </c:spPr>
          </c:marker>
          <c:xVal>
            <c:numRef>
              <c:f>mv_force3523_3509_90!$C$7:$C$36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120</c:v>
                </c:pt>
                <c:pt idx="16">
                  <c:v>140</c:v>
                </c:pt>
                <c:pt idx="17">
                  <c:v>160</c:v>
                </c:pt>
                <c:pt idx="18">
                  <c:v>180</c:v>
                </c:pt>
                <c:pt idx="19">
                  <c:v>200</c:v>
                </c:pt>
                <c:pt idx="20">
                  <c:v>220</c:v>
                </c:pt>
                <c:pt idx="21">
                  <c:v>240</c:v>
                </c:pt>
                <c:pt idx="22">
                  <c:v>260</c:v>
                </c:pt>
                <c:pt idx="23">
                  <c:v>280</c:v>
                </c:pt>
                <c:pt idx="24">
                  <c:v>300</c:v>
                </c:pt>
                <c:pt idx="25">
                  <c:v>320</c:v>
                </c:pt>
                <c:pt idx="26">
                  <c:v>340</c:v>
                </c:pt>
                <c:pt idx="27">
                  <c:v>360</c:v>
                </c:pt>
                <c:pt idx="28">
                  <c:v>380</c:v>
                </c:pt>
                <c:pt idx="29">
                  <c:v>400</c:v>
                </c:pt>
              </c:numCache>
            </c:numRef>
          </c:xVal>
          <c:yVal>
            <c:numRef>
              <c:f>mv_force3523_3509_90!$E$7:$E$36</c:f>
              <c:numCache>
                <c:formatCode>General</c:formatCode>
                <c:ptCount val="3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0.2</c:v>
                </c:pt>
                <c:pt idx="4">
                  <c:v>0.4</c:v>
                </c:pt>
                <c:pt idx="5">
                  <c:v>1</c:v>
                </c:pt>
                <c:pt idx="6">
                  <c:v>2.8</c:v>
                </c:pt>
                <c:pt idx="7">
                  <c:v>6</c:v>
                </c:pt>
                <c:pt idx="8">
                  <c:v>9.5</c:v>
                </c:pt>
                <c:pt idx="9">
                  <c:v>12.9</c:v>
                </c:pt>
                <c:pt idx="10">
                  <c:v>16.399999999999999</c:v>
                </c:pt>
                <c:pt idx="11">
                  <c:v>20</c:v>
                </c:pt>
                <c:pt idx="12">
                  <c:v>23.8</c:v>
                </c:pt>
                <c:pt idx="13">
                  <c:v>27.3</c:v>
                </c:pt>
                <c:pt idx="14">
                  <c:v>31</c:v>
                </c:pt>
                <c:pt idx="15" formatCode="0.00">
                  <c:v>38.4</c:v>
                </c:pt>
                <c:pt idx="16" formatCode="0.00">
                  <c:v>45.8</c:v>
                </c:pt>
                <c:pt idx="17" formatCode="0.00">
                  <c:v>53.2</c:v>
                </c:pt>
                <c:pt idx="18" formatCode="0.00">
                  <c:v>60.599999999999994</c:v>
                </c:pt>
                <c:pt idx="19" formatCode="0.00">
                  <c:v>68</c:v>
                </c:pt>
                <c:pt idx="20" formatCode="0.00">
                  <c:v>75.400000000000006</c:v>
                </c:pt>
                <c:pt idx="21" formatCode="0.00">
                  <c:v>82.8</c:v>
                </c:pt>
                <c:pt idx="22" formatCode="0.00">
                  <c:v>90.2</c:v>
                </c:pt>
                <c:pt idx="23" formatCode="0.00">
                  <c:v>97.6</c:v>
                </c:pt>
                <c:pt idx="24" formatCode="0.00">
                  <c:v>105</c:v>
                </c:pt>
                <c:pt idx="25" formatCode="0.00">
                  <c:v>112.4</c:v>
                </c:pt>
                <c:pt idx="26" formatCode="0.00">
                  <c:v>119.8</c:v>
                </c:pt>
                <c:pt idx="27" formatCode="0.00">
                  <c:v>127.19999999999999</c:v>
                </c:pt>
                <c:pt idx="28" formatCode="0.00">
                  <c:v>134.6</c:v>
                </c:pt>
                <c:pt idx="29" formatCode="0.00">
                  <c:v>142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8F-4A46-9987-8437D4B39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97440"/>
        <c:axId val="88011904"/>
      </c:scatterChart>
      <c:valAx>
        <c:axId val="8799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11904"/>
        <c:crosses val="autoZero"/>
        <c:crossBetween val="midCat"/>
      </c:valAx>
      <c:valAx>
        <c:axId val="8801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97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mv_force3523_3131_01!$C$15:$C$36</c:f>
              <c:numCache>
                <c:formatCode>General</c:formatCode>
                <c:ptCount val="22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  <c:pt idx="7">
                  <c:v>120</c:v>
                </c:pt>
                <c:pt idx="8">
                  <c:v>140</c:v>
                </c:pt>
                <c:pt idx="9">
                  <c:v>160</c:v>
                </c:pt>
                <c:pt idx="10">
                  <c:v>180</c:v>
                </c:pt>
                <c:pt idx="11">
                  <c:v>200</c:v>
                </c:pt>
                <c:pt idx="12">
                  <c:v>220</c:v>
                </c:pt>
                <c:pt idx="13">
                  <c:v>240</c:v>
                </c:pt>
                <c:pt idx="14">
                  <c:v>260</c:v>
                </c:pt>
                <c:pt idx="15">
                  <c:v>280</c:v>
                </c:pt>
                <c:pt idx="16">
                  <c:v>300</c:v>
                </c:pt>
                <c:pt idx="17">
                  <c:v>320</c:v>
                </c:pt>
                <c:pt idx="18">
                  <c:v>340</c:v>
                </c:pt>
                <c:pt idx="19">
                  <c:v>360</c:v>
                </c:pt>
                <c:pt idx="20">
                  <c:v>380</c:v>
                </c:pt>
                <c:pt idx="21">
                  <c:v>400</c:v>
                </c:pt>
              </c:numCache>
            </c:numRef>
          </c:xVal>
          <c:yVal>
            <c:numRef>
              <c:f>mv_force3523_3131_01!$D$15:$D$36</c:f>
              <c:numCache>
                <c:formatCode>General</c:formatCode>
                <c:ptCount val="22"/>
                <c:pt idx="0">
                  <c:v>6.5</c:v>
                </c:pt>
                <c:pt idx="1">
                  <c:v>9.4</c:v>
                </c:pt>
                <c:pt idx="2">
                  <c:v>13.2</c:v>
                </c:pt>
                <c:pt idx="3">
                  <c:v>17.100000000000001</c:v>
                </c:pt>
                <c:pt idx="4">
                  <c:v>21.5</c:v>
                </c:pt>
                <c:pt idx="5">
                  <c:v>26.1</c:v>
                </c:pt>
                <c:pt idx="6">
                  <c:v>30.9</c:v>
                </c:pt>
                <c:pt idx="7" formatCode="0.00">
                  <c:v>41.954343000000001</c:v>
                </c:pt>
                <c:pt idx="8" formatCode="0.00">
                  <c:v>54.303343000000005</c:v>
                </c:pt>
                <c:pt idx="9" formatCode="0.00">
                  <c:v>68.033142999999995</c:v>
                </c:pt>
                <c:pt idx="10" formatCode="0.00">
                  <c:v>83.143743000000001</c:v>
                </c:pt>
                <c:pt idx="11" formatCode="0.00">
                  <c:v>99.635142999999999</c:v>
                </c:pt>
                <c:pt idx="12" formatCode="0.00">
                  <c:v>117.50734300000001</c:v>
                </c:pt>
                <c:pt idx="13" formatCode="0.00">
                  <c:v>136.76034300000003</c:v>
                </c:pt>
                <c:pt idx="14" formatCode="0.00">
                  <c:v>157.39414300000001</c:v>
                </c:pt>
                <c:pt idx="15" formatCode="0.00">
                  <c:v>179.40874300000002</c:v>
                </c:pt>
                <c:pt idx="16" formatCode="0.00">
                  <c:v>202.80414300000001</c:v>
                </c:pt>
                <c:pt idx="17" formatCode="0.00">
                  <c:v>227.58034300000003</c:v>
                </c:pt>
                <c:pt idx="18" formatCode="0.00">
                  <c:v>253.73734300000007</c:v>
                </c:pt>
                <c:pt idx="19" formatCode="0.00">
                  <c:v>281.27514300000001</c:v>
                </c:pt>
                <c:pt idx="20" formatCode="0.00">
                  <c:v>310.19374300000004</c:v>
                </c:pt>
                <c:pt idx="21" formatCode="0.00">
                  <c:v>340.49314300000003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EE-4B40-8E57-3A75AC425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38784"/>
        <c:axId val="87640704"/>
      </c:scatterChart>
      <c:valAx>
        <c:axId val="87638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40704"/>
        <c:crosses val="autoZero"/>
        <c:crossBetween val="midCat"/>
      </c:valAx>
      <c:valAx>
        <c:axId val="8764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38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mv_force3523_3131_01!$C$15:$C$36</c:f>
              <c:numCache>
                <c:formatCode>General</c:formatCode>
                <c:ptCount val="22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  <c:pt idx="7">
                  <c:v>120</c:v>
                </c:pt>
                <c:pt idx="8">
                  <c:v>140</c:v>
                </c:pt>
                <c:pt idx="9">
                  <c:v>160</c:v>
                </c:pt>
                <c:pt idx="10">
                  <c:v>180</c:v>
                </c:pt>
                <c:pt idx="11">
                  <c:v>200</c:v>
                </c:pt>
                <c:pt idx="12">
                  <c:v>220</c:v>
                </c:pt>
                <c:pt idx="13">
                  <c:v>240</c:v>
                </c:pt>
                <c:pt idx="14">
                  <c:v>260</c:v>
                </c:pt>
                <c:pt idx="15">
                  <c:v>280</c:v>
                </c:pt>
                <c:pt idx="16">
                  <c:v>300</c:v>
                </c:pt>
                <c:pt idx="17">
                  <c:v>320</c:v>
                </c:pt>
                <c:pt idx="18">
                  <c:v>340</c:v>
                </c:pt>
                <c:pt idx="19">
                  <c:v>360</c:v>
                </c:pt>
                <c:pt idx="20">
                  <c:v>380</c:v>
                </c:pt>
                <c:pt idx="21">
                  <c:v>400</c:v>
                </c:pt>
              </c:numCache>
            </c:numRef>
          </c:xVal>
          <c:yVal>
            <c:numRef>
              <c:f>mv_force3523_3131_01!$E$15:$E$36</c:f>
              <c:numCache>
                <c:formatCode>General</c:formatCode>
                <c:ptCount val="22"/>
                <c:pt idx="0">
                  <c:v>26.5</c:v>
                </c:pt>
                <c:pt idx="1">
                  <c:v>31.8</c:v>
                </c:pt>
                <c:pt idx="2">
                  <c:v>37</c:v>
                </c:pt>
                <c:pt idx="3">
                  <c:v>41.3</c:v>
                </c:pt>
                <c:pt idx="4">
                  <c:v>45.8</c:v>
                </c:pt>
                <c:pt idx="5">
                  <c:v>50.6</c:v>
                </c:pt>
                <c:pt idx="6">
                  <c:v>55.1</c:v>
                </c:pt>
                <c:pt idx="7" formatCode="0.00">
                  <c:v>63.359462999999998</c:v>
                </c:pt>
                <c:pt idx="8" formatCode="0.00">
                  <c:v>71.200582999999995</c:v>
                </c:pt>
                <c:pt idx="9" formatCode="0.00">
                  <c:v>78.508102999999991</c:v>
                </c:pt>
                <c:pt idx="10" formatCode="0.00">
                  <c:v>85.282022999999995</c:v>
                </c:pt>
                <c:pt idx="11" formatCode="0.00">
                  <c:v>91.522342999999992</c:v>
                </c:pt>
                <c:pt idx="12" formatCode="0.00">
                  <c:v>97.229062999999996</c:v>
                </c:pt>
                <c:pt idx="13" formatCode="0.00">
                  <c:v>102.40218299999999</c:v>
                </c:pt>
                <c:pt idx="14" formatCode="0.00">
                  <c:v>107.04170299999997</c:v>
                </c:pt>
                <c:pt idx="15" formatCode="0.00">
                  <c:v>111.147623</c:v>
                </c:pt>
                <c:pt idx="16" formatCode="0.00">
                  <c:v>114.71994299999999</c:v>
                </c:pt>
                <c:pt idx="17" formatCode="0.00">
                  <c:v>117.75866299999998</c:v>
                </c:pt>
                <c:pt idx="18" formatCode="0.00">
                  <c:v>120.263783</c:v>
                </c:pt>
                <c:pt idx="19" formatCode="0.00">
                  <c:v>122.235303</c:v>
                </c:pt>
                <c:pt idx="20" formatCode="0.00">
                  <c:v>123.67322299999999</c:v>
                </c:pt>
                <c:pt idx="21" formatCode="0.00">
                  <c:v>124.57754299999998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91-481C-8A79-6EFCE468C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65280"/>
        <c:axId val="87675648"/>
      </c:scatterChart>
      <c:valAx>
        <c:axId val="87665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75648"/>
        <c:crosses val="autoZero"/>
        <c:crossBetween val="midCat"/>
      </c:valAx>
      <c:valAx>
        <c:axId val="8767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65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5021719160104988"/>
                  <c:y val="-9.6759259259259264E-3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mv_force3523_3509_30!$C$14:$C$21</c:f>
              <c:numCache>
                <c:formatCode>General</c:formatCode>
                <c:ptCount val="8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</c:numCache>
            </c:numRef>
          </c:xVal>
          <c:yVal>
            <c:numRef>
              <c:f>mv_force3523_3509_30!$D$14:$D$21</c:f>
              <c:numCache>
                <c:formatCode>General</c:formatCode>
                <c:ptCount val="8"/>
                <c:pt idx="0">
                  <c:v>4</c:v>
                </c:pt>
                <c:pt idx="1">
                  <c:v>6.5</c:v>
                </c:pt>
                <c:pt idx="2">
                  <c:v>9.4</c:v>
                </c:pt>
                <c:pt idx="3">
                  <c:v>13.2</c:v>
                </c:pt>
                <c:pt idx="4">
                  <c:v>17.100000000000001</c:v>
                </c:pt>
                <c:pt idx="5">
                  <c:v>21.5</c:v>
                </c:pt>
                <c:pt idx="6">
                  <c:v>26.1</c:v>
                </c:pt>
                <c:pt idx="7">
                  <c:v>30.9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77-4FFF-B446-4B81BDA65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39104"/>
        <c:axId val="86240640"/>
      </c:scatterChart>
      <c:valAx>
        <c:axId val="8623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40640"/>
        <c:crosses val="autoZero"/>
        <c:crossBetween val="midCat"/>
      </c:valAx>
      <c:valAx>
        <c:axId val="8624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39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0377289943724861"/>
                  <c:y val="-4.1666666666666669E-4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mv_force3523_3509_30!$C$14:$C$21</c:f>
              <c:numCache>
                <c:formatCode>General</c:formatCode>
                <c:ptCount val="8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</c:numCache>
            </c:numRef>
          </c:xVal>
          <c:yVal>
            <c:numRef>
              <c:f>mv_force3523_3509_30!$E$14:$E$21</c:f>
              <c:numCache>
                <c:formatCode>General</c:formatCode>
                <c:ptCount val="8"/>
                <c:pt idx="0">
                  <c:v>6</c:v>
                </c:pt>
                <c:pt idx="1">
                  <c:v>9.5</c:v>
                </c:pt>
                <c:pt idx="2">
                  <c:v>12.9</c:v>
                </c:pt>
                <c:pt idx="3">
                  <c:v>16.399999999999999</c:v>
                </c:pt>
                <c:pt idx="4">
                  <c:v>20</c:v>
                </c:pt>
                <c:pt idx="5">
                  <c:v>23.8</c:v>
                </c:pt>
                <c:pt idx="6">
                  <c:v>27.3</c:v>
                </c:pt>
                <c:pt idx="7">
                  <c:v>31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07-4C93-AD2C-D9F7ABE9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03488"/>
        <c:axId val="86305024"/>
      </c:scatterChart>
      <c:valAx>
        <c:axId val="8630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05024"/>
        <c:crosses val="autoZero"/>
        <c:crossBetween val="midCat"/>
      </c:valAx>
      <c:valAx>
        <c:axId val="863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03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mv_force3523_3509_30!$C$14:$C$36</c:f>
              <c:numCache>
                <c:formatCode>General</c:formatCode>
                <c:ptCount val="23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120</c:v>
                </c:pt>
                <c:pt idx="9">
                  <c:v>140</c:v>
                </c:pt>
                <c:pt idx="10">
                  <c:v>160</c:v>
                </c:pt>
                <c:pt idx="11">
                  <c:v>180</c:v>
                </c:pt>
                <c:pt idx="12">
                  <c:v>200</c:v>
                </c:pt>
                <c:pt idx="13">
                  <c:v>220</c:v>
                </c:pt>
                <c:pt idx="14">
                  <c:v>240</c:v>
                </c:pt>
                <c:pt idx="15">
                  <c:v>260</c:v>
                </c:pt>
                <c:pt idx="16">
                  <c:v>280</c:v>
                </c:pt>
                <c:pt idx="17">
                  <c:v>300</c:v>
                </c:pt>
                <c:pt idx="18">
                  <c:v>320</c:v>
                </c:pt>
                <c:pt idx="19">
                  <c:v>340</c:v>
                </c:pt>
                <c:pt idx="20">
                  <c:v>360</c:v>
                </c:pt>
                <c:pt idx="21">
                  <c:v>380</c:v>
                </c:pt>
                <c:pt idx="22">
                  <c:v>400</c:v>
                </c:pt>
              </c:numCache>
            </c:numRef>
          </c:xVal>
          <c:yVal>
            <c:numRef>
              <c:f>mv_force3523_3509_30!$D$14:$D$36</c:f>
              <c:numCache>
                <c:formatCode>General</c:formatCode>
                <c:ptCount val="23"/>
                <c:pt idx="0">
                  <c:v>4</c:v>
                </c:pt>
                <c:pt idx="1">
                  <c:v>6.5</c:v>
                </c:pt>
                <c:pt idx="2">
                  <c:v>9.4</c:v>
                </c:pt>
                <c:pt idx="3">
                  <c:v>13.2</c:v>
                </c:pt>
                <c:pt idx="4">
                  <c:v>17.100000000000001</c:v>
                </c:pt>
                <c:pt idx="5">
                  <c:v>21.5</c:v>
                </c:pt>
                <c:pt idx="6">
                  <c:v>26.1</c:v>
                </c:pt>
                <c:pt idx="7">
                  <c:v>30.9</c:v>
                </c:pt>
                <c:pt idx="8" formatCode="0.00">
                  <c:v>42.325405000000003</c:v>
                </c:pt>
                <c:pt idx="9" formatCode="0.00">
                  <c:v>55.157705000000007</c:v>
                </c:pt>
                <c:pt idx="10" formatCode="0.00">
                  <c:v>69.546805000000006</c:v>
                </c:pt>
                <c:pt idx="11" formatCode="0.00">
                  <c:v>85.492705000000001</c:v>
                </c:pt>
                <c:pt idx="12" formatCode="0.00">
                  <c:v>102.99540500000001</c:v>
                </c:pt>
                <c:pt idx="13" formatCode="0.00">
                  <c:v>122.05490500000001</c:v>
                </c:pt>
                <c:pt idx="14" formatCode="0.00">
                  <c:v>142.67120500000001</c:v>
                </c:pt>
                <c:pt idx="15" formatCode="0.00">
                  <c:v>164.84430499999999</c:v>
                </c:pt>
                <c:pt idx="16" formatCode="0.00">
                  <c:v>188.57420500000001</c:v>
                </c:pt>
                <c:pt idx="17" formatCode="0.00">
                  <c:v>213.860905</c:v>
                </c:pt>
                <c:pt idx="18" formatCode="0.00">
                  <c:v>240.70440500000001</c:v>
                </c:pt>
                <c:pt idx="19" formatCode="0.00">
                  <c:v>269.10470500000002</c:v>
                </c:pt>
                <c:pt idx="20" formatCode="0.00">
                  <c:v>299.06180499999999</c:v>
                </c:pt>
                <c:pt idx="21" formatCode="0.00">
                  <c:v>330.57570500000003</c:v>
                </c:pt>
                <c:pt idx="22" formatCode="0.00">
                  <c:v>363.64640500000002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24-4C51-9A9B-750D75E93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38560"/>
        <c:axId val="86340736"/>
      </c:scatterChart>
      <c:valAx>
        <c:axId val="8633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40736"/>
        <c:crosses val="autoZero"/>
        <c:crossBetween val="midCat"/>
      </c:valAx>
      <c:valAx>
        <c:axId val="8634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38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mv_force3523_3509_30!$C$14:$C$36</c:f>
              <c:numCache>
                <c:formatCode>General</c:formatCode>
                <c:ptCount val="23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120</c:v>
                </c:pt>
                <c:pt idx="9">
                  <c:v>140</c:v>
                </c:pt>
                <c:pt idx="10">
                  <c:v>160</c:v>
                </c:pt>
                <c:pt idx="11">
                  <c:v>180</c:v>
                </c:pt>
                <c:pt idx="12">
                  <c:v>200</c:v>
                </c:pt>
                <c:pt idx="13">
                  <c:v>220</c:v>
                </c:pt>
                <c:pt idx="14">
                  <c:v>240</c:v>
                </c:pt>
                <c:pt idx="15">
                  <c:v>260</c:v>
                </c:pt>
                <c:pt idx="16">
                  <c:v>280</c:v>
                </c:pt>
                <c:pt idx="17">
                  <c:v>300</c:v>
                </c:pt>
                <c:pt idx="18">
                  <c:v>320</c:v>
                </c:pt>
                <c:pt idx="19">
                  <c:v>340</c:v>
                </c:pt>
                <c:pt idx="20">
                  <c:v>360</c:v>
                </c:pt>
                <c:pt idx="21">
                  <c:v>380</c:v>
                </c:pt>
                <c:pt idx="22">
                  <c:v>400</c:v>
                </c:pt>
              </c:numCache>
            </c:numRef>
          </c:xVal>
          <c:yVal>
            <c:numRef>
              <c:f>mv_force3523_3509_30!$E$14:$E$36</c:f>
              <c:numCache>
                <c:formatCode>General</c:formatCode>
                <c:ptCount val="23"/>
                <c:pt idx="0">
                  <c:v>6</c:v>
                </c:pt>
                <c:pt idx="1">
                  <c:v>9.5</c:v>
                </c:pt>
                <c:pt idx="2">
                  <c:v>12.9</c:v>
                </c:pt>
                <c:pt idx="3">
                  <c:v>16.399999999999999</c:v>
                </c:pt>
                <c:pt idx="4">
                  <c:v>20</c:v>
                </c:pt>
                <c:pt idx="5">
                  <c:v>23.8</c:v>
                </c:pt>
                <c:pt idx="6">
                  <c:v>27.3</c:v>
                </c:pt>
                <c:pt idx="7">
                  <c:v>31</c:v>
                </c:pt>
                <c:pt idx="8" formatCode="0.00">
                  <c:v>38.572161000000001</c:v>
                </c:pt>
                <c:pt idx="9" formatCode="0.00">
                  <c:v>46.293540999999998</c:v>
                </c:pt>
                <c:pt idx="10" formatCode="0.00">
                  <c:v>54.190921000000003</c:v>
                </c:pt>
                <c:pt idx="11" formatCode="0.00">
                  <c:v>62.264301000000003</c:v>
                </c:pt>
                <c:pt idx="12" formatCode="0.00">
                  <c:v>70.513681000000005</c:v>
                </c:pt>
                <c:pt idx="13" formatCode="0.00">
                  <c:v>78.939060999999995</c:v>
                </c:pt>
                <c:pt idx="14" formatCode="0.00">
                  <c:v>87.540441000000001</c:v>
                </c:pt>
                <c:pt idx="15" formatCode="0.00">
                  <c:v>96.317821000000009</c:v>
                </c:pt>
                <c:pt idx="16" formatCode="0.00">
                  <c:v>105.271201</c:v>
                </c:pt>
                <c:pt idx="17" formatCode="0.00">
                  <c:v>114.400581</c:v>
                </c:pt>
                <c:pt idx="18" formatCode="0.00">
                  <c:v>123.70596100000002</c:v>
                </c:pt>
                <c:pt idx="19" formatCode="0.00">
                  <c:v>133.187341</c:v>
                </c:pt>
                <c:pt idx="20" formatCode="0.00">
                  <c:v>142.84472099999999</c:v>
                </c:pt>
                <c:pt idx="21" formatCode="0.00">
                  <c:v>152.67810100000003</c:v>
                </c:pt>
                <c:pt idx="22" formatCode="0.00">
                  <c:v>162.68748100000005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F8-46E4-A3B7-526F20EB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73504"/>
        <c:axId val="86375424"/>
      </c:scatterChart>
      <c:valAx>
        <c:axId val="86373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75424"/>
        <c:crosses val="autoZero"/>
        <c:crossBetween val="midCat"/>
      </c:valAx>
      <c:valAx>
        <c:axId val="8637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73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5021719160104988"/>
                  <c:y val="-9.6759259259259264E-3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mv_force3523_3509_60!$C$17:$C$21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mv_force3523_3509_60!$D$17:$D$21</c:f>
              <c:numCache>
                <c:formatCode>General</c:formatCode>
                <c:ptCount val="5"/>
                <c:pt idx="0">
                  <c:v>13.2</c:v>
                </c:pt>
                <c:pt idx="1">
                  <c:v>17.100000000000001</c:v>
                </c:pt>
                <c:pt idx="2">
                  <c:v>21.5</c:v>
                </c:pt>
                <c:pt idx="3">
                  <c:v>26.1</c:v>
                </c:pt>
                <c:pt idx="4">
                  <c:v>30.9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77-4FFF-B446-4B81BDA65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965056"/>
        <c:axId val="145966592"/>
      </c:scatterChart>
      <c:valAx>
        <c:axId val="145965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66592"/>
        <c:crosses val="autoZero"/>
        <c:crossBetween val="midCat"/>
      </c:valAx>
      <c:valAx>
        <c:axId val="14596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65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367240</xdr:colOff>
      <xdr:row>6</xdr:row>
      <xdr:rowOff>24341</xdr:rowOff>
    </xdr:from>
    <xdr:to>
      <xdr:col>14</xdr:col>
      <xdr:colOff>568325</xdr:colOff>
      <xdr:row>20</xdr:row>
      <xdr:rowOff>100541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D72ED8F-0C9D-4E5B-83A7-84D4A722A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84667</xdr:colOff>
      <xdr:row>6</xdr:row>
      <xdr:rowOff>31750</xdr:rowOff>
    </xdr:from>
    <xdr:to>
      <xdr:col>22</xdr:col>
      <xdr:colOff>285751</xdr:colOff>
      <xdr:row>20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51243B46-F7F6-4B02-AD46-0C2EF1AFD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455082</xdr:colOff>
      <xdr:row>22</xdr:row>
      <xdr:rowOff>88899</xdr:rowOff>
    </xdr:from>
    <xdr:to>
      <xdr:col>15</xdr:col>
      <xdr:colOff>31749</xdr:colOff>
      <xdr:row>36</xdr:row>
      <xdr:rowOff>165099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B9D26AEF-F878-4CBF-8924-A8F0C63E3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317501</xdr:colOff>
      <xdr:row>22</xdr:row>
      <xdr:rowOff>21167</xdr:rowOff>
    </xdr:from>
    <xdr:to>
      <xdr:col>22</xdr:col>
      <xdr:colOff>518584</xdr:colOff>
      <xdr:row>36</xdr:row>
      <xdr:rowOff>97367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8E67D5C8-9D37-4B5F-9AEC-AE2B8ADC3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367240</xdr:colOff>
      <xdr:row>6</xdr:row>
      <xdr:rowOff>24341</xdr:rowOff>
    </xdr:from>
    <xdr:to>
      <xdr:col>14</xdr:col>
      <xdr:colOff>568325</xdr:colOff>
      <xdr:row>20</xdr:row>
      <xdr:rowOff>100541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283CB8B-58BE-42C2-B721-19773BC099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84667</xdr:colOff>
      <xdr:row>6</xdr:row>
      <xdr:rowOff>31750</xdr:rowOff>
    </xdr:from>
    <xdr:to>
      <xdr:col>22</xdr:col>
      <xdr:colOff>285751</xdr:colOff>
      <xdr:row>20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D07ED769-2EAF-4212-9C37-1E82155B5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455082</xdr:colOff>
      <xdr:row>22</xdr:row>
      <xdr:rowOff>88899</xdr:rowOff>
    </xdr:from>
    <xdr:to>
      <xdr:col>15</xdr:col>
      <xdr:colOff>31749</xdr:colOff>
      <xdr:row>36</xdr:row>
      <xdr:rowOff>165099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724C2A9B-C68C-4099-93D5-7A71673ED5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317501</xdr:colOff>
      <xdr:row>22</xdr:row>
      <xdr:rowOff>21167</xdr:rowOff>
    </xdr:from>
    <xdr:to>
      <xdr:col>22</xdr:col>
      <xdr:colOff>518584</xdr:colOff>
      <xdr:row>36</xdr:row>
      <xdr:rowOff>97367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38E14838-B46F-4127-A9F8-698DBB580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367240</xdr:colOff>
      <xdr:row>6</xdr:row>
      <xdr:rowOff>24341</xdr:rowOff>
    </xdr:from>
    <xdr:to>
      <xdr:col>14</xdr:col>
      <xdr:colOff>568325</xdr:colOff>
      <xdr:row>20</xdr:row>
      <xdr:rowOff>100541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283CB8B-58BE-42C2-B721-19773BC09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84667</xdr:colOff>
      <xdr:row>6</xdr:row>
      <xdr:rowOff>31750</xdr:rowOff>
    </xdr:from>
    <xdr:to>
      <xdr:col>22</xdr:col>
      <xdr:colOff>285751</xdr:colOff>
      <xdr:row>20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D07ED769-2EAF-4212-9C37-1E82155B5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455082</xdr:colOff>
      <xdr:row>22</xdr:row>
      <xdr:rowOff>88899</xdr:rowOff>
    </xdr:from>
    <xdr:to>
      <xdr:col>15</xdr:col>
      <xdr:colOff>31749</xdr:colOff>
      <xdr:row>36</xdr:row>
      <xdr:rowOff>165099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724C2A9B-C68C-4099-93D5-7A71673ED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317501</xdr:colOff>
      <xdr:row>22</xdr:row>
      <xdr:rowOff>21167</xdr:rowOff>
    </xdr:from>
    <xdr:to>
      <xdr:col>22</xdr:col>
      <xdr:colOff>518584</xdr:colOff>
      <xdr:row>36</xdr:row>
      <xdr:rowOff>97367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38E14838-B46F-4127-A9F8-698DBB580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367240</xdr:colOff>
      <xdr:row>6</xdr:row>
      <xdr:rowOff>24341</xdr:rowOff>
    </xdr:from>
    <xdr:to>
      <xdr:col>14</xdr:col>
      <xdr:colOff>568325</xdr:colOff>
      <xdr:row>20</xdr:row>
      <xdr:rowOff>100541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283CB8B-58BE-42C2-B721-19773BC09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84667</xdr:colOff>
      <xdr:row>6</xdr:row>
      <xdr:rowOff>31750</xdr:rowOff>
    </xdr:from>
    <xdr:to>
      <xdr:col>22</xdr:col>
      <xdr:colOff>285751</xdr:colOff>
      <xdr:row>20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D07ED769-2EAF-4212-9C37-1E82155B5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455082</xdr:colOff>
      <xdr:row>22</xdr:row>
      <xdr:rowOff>88899</xdr:rowOff>
    </xdr:from>
    <xdr:to>
      <xdr:col>15</xdr:col>
      <xdr:colOff>31749</xdr:colOff>
      <xdr:row>36</xdr:row>
      <xdr:rowOff>165099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724C2A9B-C68C-4099-93D5-7A71673ED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317501</xdr:colOff>
      <xdr:row>22</xdr:row>
      <xdr:rowOff>21167</xdr:rowOff>
    </xdr:from>
    <xdr:to>
      <xdr:col>22</xdr:col>
      <xdr:colOff>518584</xdr:colOff>
      <xdr:row>36</xdr:row>
      <xdr:rowOff>97367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38E14838-B46F-4127-A9F8-698DBB580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367240</xdr:colOff>
      <xdr:row>6</xdr:row>
      <xdr:rowOff>24341</xdr:rowOff>
    </xdr:from>
    <xdr:to>
      <xdr:col>14</xdr:col>
      <xdr:colOff>568324</xdr:colOff>
      <xdr:row>18</xdr:row>
      <xdr:rowOff>24341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15A1955E-ACEA-46EB-8279-ACD4DF18B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84667</xdr:colOff>
      <xdr:row>6</xdr:row>
      <xdr:rowOff>31750</xdr:rowOff>
    </xdr:from>
    <xdr:to>
      <xdr:col>22</xdr:col>
      <xdr:colOff>285750</xdr:colOff>
      <xdr:row>18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55258AAC-694A-41EC-8B2E-6CCEE3DEC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402165</xdr:colOff>
      <xdr:row>20</xdr:row>
      <xdr:rowOff>162983</xdr:rowOff>
    </xdr:from>
    <xdr:to>
      <xdr:col>14</xdr:col>
      <xdr:colOff>603249</xdr:colOff>
      <xdr:row>32</xdr:row>
      <xdr:rowOff>162983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56E5B9C-0C62-472C-ABA7-21FF39782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367240</xdr:colOff>
      <xdr:row>6</xdr:row>
      <xdr:rowOff>24341</xdr:rowOff>
    </xdr:from>
    <xdr:to>
      <xdr:col>14</xdr:col>
      <xdr:colOff>568325</xdr:colOff>
      <xdr:row>20</xdr:row>
      <xdr:rowOff>100541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A7857EEF-FE8E-44AA-A837-9D64329CD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84667</xdr:colOff>
      <xdr:row>6</xdr:row>
      <xdr:rowOff>31750</xdr:rowOff>
    </xdr:from>
    <xdr:to>
      <xdr:col>22</xdr:col>
      <xdr:colOff>285751</xdr:colOff>
      <xdr:row>20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ACB2C417-AF6C-447D-9970-4FD0B347E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63499</xdr:colOff>
      <xdr:row>21</xdr:row>
      <xdr:rowOff>67733</xdr:rowOff>
    </xdr:from>
    <xdr:to>
      <xdr:col>22</xdr:col>
      <xdr:colOff>264582</xdr:colOff>
      <xdr:row>35</xdr:row>
      <xdr:rowOff>143933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DD5F4667-2F2F-4629-B93E-859D471AA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"/>
  <dimension ref="C2:AK56"/>
  <sheetViews>
    <sheetView showGridLines="0" topLeftCell="A10" zoomScale="90" zoomScaleNormal="90" workbookViewId="0">
      <selection activeCell="F40" sqref="F40"/>
    </sheetView>
  </sheetViews>
  <sheetFormatPr defaultRowHeight="15" x14ac:dyDescent="0.25"/>
  <cols>
    <col min="1" max="22" width="9.28515625" customWidth="1"/>
  </cols>
  <sheetData>
    <row r="2" spans="3:37" x14ac:dyDescent="0.25">
      <c r="C2" s="48" t="s">
        <v>12</v>
      </c>
      <c r="D2" s="16">
        <v>1.7260000000000001E-3</v>
      </c>
      <c r="E2" s="16">
        <v>-6.6699999999999995E-4</v>
      </c>
    </row>
    <row r="3" spans="3:37" x14ac:dyDescent="0.25">
      <c r="D3" s="16">
        <v>0.16869000000000001</v>
      </c>
      <c r="E3" s="16">
        <v>0.56547599999999998</v>
      </c>
      <c r="AK3" t="s">
        <v>1</v>
      </c>
    </row>
    <row r="4" spans="3:37" x14ac:dyDescent="0.25">
      <c r="D4" s="16">
        <v>-3.1428569999999998</v>
      </c>
      <c r="E4" s="16">
        <v>5.1071429999999998</v>
      </c>
    </row>
    <row r="5" spans="3:37" x14ac:dyDescent="0.25">
      <c r="D5" s="16"/>
      <c r="E5" s="16"/>
    </row>
    <row r="6" spans="3:37" x14ac:dyDescent="0.25">
      <c r="C6" t="s">
        <v>10</v>
      </c>
      <c r="D6" s="1" t="s">
        <v>2</v>
      </c>
      <c r="E6" s="1">
        <v>3131</v>
      </c>
    </row>
    <row r="7" spans="3:37" x14ac:dyDescent="0.25">
      <c r="C7" s="5">
        <v>1</v>
      </c>
      <c r="D7" s="6">
        <v>0.4</v>
      </c>
      <c r="E7" s="6">
        <v>0.5</v>
      </c>
      <c r="F7" s="6"/>
      <c r="G7" s="7"/>
    </row>
    <row r="8" spans="3:37" x14ac:dyDescent="0.25">
      <c r="C8" s="8">
        <v>2</v>
      </c>
      <c r="D8" s="3">
        <v>0.5</v>
      </c>
      <c r="E8" s="3">
        <v>1.7</v>
      </c>
      <c r="F8" s="3"/>
      <c r="G8" s="9"/>
    </row>
    <row r="9" spans="3:37" x14ac:dyDescent="0.25">
      <c r="C9" s="8">
        <v>3</v>
      </c>
      <c r="D9" s="4">
        <v>0.5</v>
      </c>
      <c r="E9" s="4">
        <v>2.8</v>
      </c>
      <c r="F9" s="4"/>
      <c r="G9" s="10"/>
    </row>
    <row r="10" spans="3:37" x14ac:dyDescent="0.25">
      <c r="C10" s="8">
        <v>4</v>
      </c>
      <c r="D10" s="3">
        <v>0.5</v>
      </c>
      <c r="E10" s="3">
        <v>3.7</v>
      </c>
      <c r="F10" s="3"/>
      <c r="G10" s="9"/>
    </row>
    <row r="11" spans="3:37" x14ac:dyDescent="0.25">
      <c r="C11" s="8">
        <v>5</v>
      </c>
      <c r="D11" s="3">
        <v>0.7</v>
      </c>
      <c r="E11" s="3">
        <v>4.7</v>
      </c>
      <c r="F11" s="3"/>
      <c r="G11" s="9"/>
    </row>
    <row r="12" spans="3:37" x14ac:dyDescent="0.25">
      <c r="C12" s="8">
        <v>10</v>
      </c>
      <c r="D12" s="4">
        <v>0.8</v>
      </c>
      <c r="E12" s="4">
        <v>8.1</v>
      </c>
      <c r="F12" s="4">
        <v>-7.3</v>
      </c>
      <c r="G12" s="11">
        <v>0.1</v>
      </c>
    </row>
    <row r="13" spans="3:37" x14ac:dyDescent="0.25">
      <c r="C13" s="8">
        <v>20</v>
      </c>
      <c r="D13" s="3">
        <v>2</v>
      </c>
      <c r="E13" s="3">
        <v>14.3</v>
      </c>
      <c r="F13" s="3">
        <v>-12.3</v>
      </c>
      <c r="G13" s="12">
        <v>0.14000000000000001</v>
      </c>
    </row>
    <row r="14" spans="3:37" x14ac:dyDescent="0.25">
      <c r="C14" s="19">
        <v>30</v>
      </c>
      <c r="D14" s="20">
        <v>4</v>
      </c>
      <c r="E14" s="20">
        <v>20.6</v>
      </c>
      <c r="F14" s="3">
        <v>-16.600000000000001</v>
      </c>
      <c r="G14" s="12">
        <v>0.19</v>
      </c>
    </row>
    <row r="15" spans="3:37" x14ac:dyDescent="0.25">
      <c r="C15" s="22">
        <v>40</v>
      </c>
      <c r="D15" s="23">
        <v>6.5</v>
      </c>
      <c r="E15" s="24">
        <v>26.5</v>
      </c>
      <c r="F15" s="17">
        <v>-20</v>
      </c>
      <c r="G15" s="12">
        <v>0.25</v>
      </c>
    </row>
    <row r="16" spans="3:37" x14ac:dyDescent="0.25">
      <c r="C16" s="25">
        <v>50</v>
      </c>
      <c r="D16" s="3">
        <v>9.4</v>
      </c>
      <c r="E16" s="26">
        <v>31.8</v>
      </c>
      <c r="F16" s="17">
        <v>-22.4</v>
      </c>
      <c r="G16" s="12">
        <v>0.3</v>
      </c>
    </row>
    <row r="17" spans="3:7" x14ac:dyDescent="0.25">
      <c r="C17" s="25">
        <v>60</v>
      </c>
      <c r="D17" s="3">
        <v>13.2</v>
      </c>
      <c r="E17" s="26">
        <v>37</v>
      </c>
      <c r="F17" s="17">
        <v>-23.8</v>
      </c>
      <c r="G17" s="12">
        <v>0.36</v>
      </c>
    </row>
    <row r="18" spans="3:7" x14ac:dyDescent="0.25">
      <c r="C18" s="25">
        <v>70</v>
      </c>
      <c r="D18" s="4">
        <v>17.100000000000001</v>
      </c>
      <c r="E18" s="27">
        <v>41.3</v>
      </c>
      <c r="F18" s="18">
        <v>-24.2</v>
      </c>
      <c r="G18" s="11">
        <v>0.41</v>
      </c>
    </row>
    <row r="19" spans="3:7" x14ac:dyDescent="0.25">
      <c r="C19" s="25">
        <v>80</v>
      </c>
      <c r="D19" s="3">
        <v>21.5</v>
      </c>
      <c r="E19" s="26">
        <v>45.8</v>
      </c>
      <c r="F19" s="17">
        <v>-24.3</v>
      </c>
      <c r="G19" s="12">
        <v>0.47</v>
      </c>
    </row>
    <row r="20" spans="3:7" x14ac:dyDescent="0.25">
      <c r="C20" s="25">
        <v>90</v>
      </c>
      <c r="D20" s="3">
        <v>26.1</v>
      </c>
      <c r="E20" s="26">
        <v>50.6</v>
      </c>
      <c r="F20" s="17">
        <v>-24.5</v>
      </c>
      <c r="G20" s="12">
        <v>0.52</v>
      </c>
    </row>
    <row r="21" spans="3:7" x14ac:dyDescent="0.25">
      <c r="C21" s="28">
        <v>100</v>
      </c>
      <c r="D21" s="29">
        <v>30.9</v>
      </c>
      <c r="E21" s="30">
        <v>55.1</v>
      </c>
      <c r="F21" s="40">
        <v>-24.1</v>
      </c>
      <c r="G21" s="14">
        <v>0.56000000000000005</v>
      </c>
    </row>
    <row r="22" spans="3:7" x14ac:dyDescent="0.25">
      <c r="C22" s="21">
        <v>120</v>
      </c>
      <c r="D22" s="15">
        <f>(D$2*($C22)^2)+(D$3*($C22)^1)+(D$4)</f>
        <v>41.954343000000001</v>
      </c>
      <c r="E22" s="15">
        <f>(E$2*($C22)^2)+(E$3*($C22)^1)+(E$4)</f>
        <v>63.359462999999998</v>
      </c>
      <c r="F22" s="36">
        <f>D22/D15</f>
        <v>6.4545143076923077</v>
      </c>
      <c r="G22" s="36">
        <f>E22/E15</f>
        <v>2.3909231320754718</v>
      </c>
    </row>
    <row r="23" spans="3:7" x14ac:dyDescent="0.25">
      <c r="C23" s="8">
        <v>140</v>
      </c>
      <c r="D23" s="15">
        <f t="shared" ref="D23:E36" si="0">(D$2*($C23)^2)+(D$3*($C23)^1)+(D$4)</f>
        <v>54.303343000000005</v>
      </c>
      <c r="E23" s="15">
        <f t="shared" si="0"/>
        <v>71.200582999999995</v>
      </c>
      <c r="F23" s="36">
        <f t="shared" ref="F23:G28" si="1">D23/D16</f>
        <v>5.7769513829787238</v>
      </c>
      <c r="G23" s="36">
        <f t="shared" si="1"/>
        <v>2.2390120440251571</v>
      </c>
    </row>
    <row r="24" spans="3:7" x14ac:dyDescent="0.25">
      <c r="C24" s="8">
        <v>160</v>
      </c>
      <c r="D24" s="15">
        <f t="shared" si="0"/>
        <v>68.033142999999995</v>
      </c>
      <c r="E24" s="15">
        <f t="shared" si="0"/>
        <v>78.508102999999991</v>
      </c>
      <c r="F24" s="36">
        <f t="shared" si="1"/>
        <v>5.1540259848484844</v>
      </c>
      <c r="G24" s="36">
        <f t="shared" si="1"/>
        <v>2.1218406216216215</v>
      </c>
    </row>
    <row r="25" spans="3:7" x14ac:dyDescent="0.25">
      <c r="C25" s="8">
        <v>180</v>
      </c>
      <c r="D25" s="15">
        <f t="shared" si="0"/>
        <v>83.143743000000001</v>
      </c>
      <c r="E25" s="15">
        <f t="shared" si="0"/>
        <v>85.282022999999995</v>
      </c>
      <c r="F25" s="36">
        <f t="shared" si="1"/>
        <v>4.8622071929824555</v>
      </c>
      <c r="G25" s="36">
        <f t="shared" si="1"/>
        <v>2.0649400242130751</v>
      </c>
    </row>
    <row r="26" spans="3:7" x14ac:dyDescent="0.25">
      <c r="C26" s="8">
        <v>200</v>
      </c>
      <c r="D26" s="15">
        <f t="shared" si="0"/>
        <v>99.635142999999999</v>
      </c>
      <c r="E26" s="15">
        <f t="shared" si="0"/>
        <v>91.522342999999992</v>
      </c>
      <c r="F26" s="36">
        <f t="shared" si="1"/>
        <v>4.6341926976744183</v>
      </c>
      <c r="G26" s="36">
        <f t="shared" si="1"/>
        <v>1.9983044323144104</v>
      </c>
    </row>
    <row r="27" spans="3:7" x14ac:dyDescent="0.25">
      <c r="C27" s="8">
        <v>220</v>
      </c>
      <c r="D27" s="15">
        <f t="shared" si="0"/>
        <v>117.50734300000001</v>
      </c>
      <c r="E27" s="15">
        <f t="shared" si="0"/>
        <v>97.229062999999996</v>
      </c>
      <c r="F27" s="36">
        <f t="shared" si="1"/>
        <v>4.5021970498084292</v>
      </c>
      <c r="G27" s="36">
        <f t="shared" si="1"/>
        <v>1.9215229841897232</v>
      </c>
    </row>
    <row r="28" spans="3:7" x14ac:dyDescent="0.25">
      <c r="C28" s="8">
        <v>240</v>
      </c>
      <c r="D28" s="15">
        <f t="shared" si="0"/>
        <v>136.76034300000003</v>
      </c>
      <c r="E28" s="15">
        <f t="shared" si="0"/>
        <v>102.40218299999999</v>
      </c>
      <c r="F28" s="36">
        <f t="shared" si="1"/>
        <v>4.4259010679611661</v>
      </c>
      <c r="G28" s="36">
        <f t="shared" si="1"/>
        <v>1.8584788203266787</v>
      </c>
    </row>
    <row r="29" spans="3:7" x14ac:dyDescent="0.25">
      <c r="C29" s="13">
        <v>260</v>
      </c>
      <c r="D29" s="15">
        <f t="shared" si="0"/>
        <v>157.39414300000001</v>
      </c>
      <c r="E29" s="15">
        <f t="shared" si="0"/>
        <v>107.04170299999997</v>
      </c>
    </row>
    <row r="30" spans="3:7" x14ac:dyDescent="0.25">
      <c r="C30" s="13">
        <v>280</v>
      </c>
      <c r="D30" s="15">
        <f t="shared" si="0"/>
        <v>179.40874300000002</v>
      </c>
      <c r="E30" s="15">
        <f t="shared" si="0"/>
        <v>111.147623</v>
      </c>
    </row>
    <row r="31" spans="3:7" x14ac:dyDescent="0.25">
      <c r="C31" s="8">
        <v>300</v>
      </c>
      <c r="D31" s="15">
        <f t="shared" si="0"/>
        <v>202.80414300000001</v>
      </c>
      <c r="E31" s="15">
        <f t="shared" si="0"/>
        <v>114.71994299999999</v>
      </c>
    </row>
    <row r="32" spans="3:7" x14ac:dyDescent="0.25">
      <c r="C32" s="8">
        <v>320</v>
      </c>
      <c r="D32" s="15">
        <f t="shared" si="0"/>
        <v>227.58034300000003</v>
      </c>
      <c r="E32" s="15">
        <f t="shared" si="0"/>
        <v>117.75866299999998</v>
      </c>
    </row>
    <row r="33" spans="3:11" x14ac:dyDescent="0.25">
      <c r="C33" s="13">
        <v>340</v>
      </c>
      <c r="D33" s="15">
        <f t="shared" si="0"/>
        <v>253.73734300000007</v>
      </c>
      <c r="E33" s="15">
        <f t="shared" si="0"/>
        <v>120.263783</v>
      </c>
    </row>
    <row r="34" spans="3:11" x14ac:dyDescent="0.25">
      <c r="C34" s="13">
        <v>360</v>
      </c>
      <c r="D34" s="15">
        <f t="shared" si="0"/>
        <v>281.27514300000001</v>
      </c>
      <c r="E34" s="15">
        <f t="shared" si="0"/>
        <v>122.235303</v>
      </c>
    </row>
    <row r="35" spans="3:11" x14ac:dyDescent="0.25">
      <c r="C35" s="13">
        <v>380</v>
      </c>
      <c r="D35" s="15">
        <f t="shared" si="0"/>
        <v>310.19374300000004</v>
      </c>
      <c r="E35" s="15">
        <f t="shared" si="0"/>
        <v>123.67322299999999</v>
      </c>
    </row>
    <row r="36" spans="3:11" x14ac:dyDescent="0.25">
      <c r="C36" s="13">
        <v>400</v>
      </c>
      <c r="D36" s="15">
        <f t="shared" si="0"/>
        <v>340.49314300000003</v>
      </c>
      <c r="E36" s="15">
        <f t="shared" si="0"/>
        <v>124.57754299999998</v>
      </c>
      <c r="F36" s="1">
        <f>D36/E36</f>
        <v>2.7331823601626186</v>
      </c>
    </row>
    <row r="39" spans="3:11" x14ac:dyDescent="0.25">
      <c r="C39" s="8">
        <v>120</v>
      </c>
    </row>
    <row r="40" spans="3:11" x14ac:dyDescent="0.25">
      <c r="C40" s="8">
        <v>140</v>
      </c>
    </row>
    <row r="41" spans="3:11" x14ac:dyDescent="0.25">
      <c r="C41" s="8">
        <v>160</v>
      </c>
    </row>
    <row r="42" spans="3:11" x14ac:dyDescent="0.25">
      <c r="C42" s="8">
        <v>180</v>
      </c>
    </row>
    <row r="43" spans="3:11" x14ac:dyDescent="0.25">
      <c r="C43" s="8">
        <v>200</v>
      </c>
    </row>
    <row r="44" spans="3:11" x14ac:dyDescent="0.25">
      <c r="C44" s="8">
        <v>220</v>
      </c>
    </row>
    <row r="45" spans="3:11" x14ac:dyDescent="0.25">
      <c r="C45" s="8">
        <v>240</v>
      </c>
      <c r="I45" s="37">
        <v>0.5</v>
      </c>
      <c r="J45" s="37">
        <v>0.1</v>
      </c>
      <c r="K45" s="37"/>
    </row>
    <row r="46" spans="3:11" x14ac:dyDescent="0.25">
      <c r="C46" s="13">
        <v>260</v>
      </c>
      <c r="I46" s="3">
        <v>1.7</v>
      </c>
      <c r="J46" s="3">
        <v>0.3</v>
      </c>
      <c r="K46" s="3"/>
    </row>
    <row r="47" spans="3:11" x14ac:dyDescent="0.25">
      <c r="C47" s="13">
        <v>280</v>
      </c>
      <c r="I47" s="4">
        <v>2.8</v>
      </c>
      <c r="J47" s="4">
        <v>0.6</v>
      </c>
      <c r="K47" s="4"/>
    </row>
    <row r="48" spans="3:11" x14ac:dyDescent="0.25">
      <c r="C48" s="8">
        <v>300</v>
      </c>
      <c r="I48" s="3">
        <v>3.7</v>
      </c>
      <c r="J48" s="3">
        <v>0.9</v>
      </c>
      <c r="K48" s="3"/>
    </row>
    <row r="49" spans="3:11" x14ac:dyDescent="0.25">
      <c r="C49" s="8">
        <v>320</v>
      </c>
      <c r="I49" s="3">
        <v>4.7</v>
      </c>
      <c r="J49" s="3">
        <v>1.2</v>
      </c>
      <c r="K49" s="3"/>
    </row>
    <row r="50" spans="3:11" x14ac:dyDescent="0.25">
      <c r="C50" s="13">
        <v>340</v>
      </c>
      <c r="I50" s="4">
        <v>8.1</v>
      </c>
      <c r="J50" s="4">
        <v>3</v>
      </c>
      <c r="K50" s="4">
        <f xml:space="preserve"> 5.1</f>
        <v>5.0999999999999996</v>
      </c>
    </row>
    <row r="51" spans="3:11" x14ac:dyDescent="0.25">
      <c r="C51" s="13">
        <v>360</v>
      </c>
      <c r="I51" s="3">
        <v>14.3</v>
      </c>
      <c r="J51" s="3">
        <v>7.3</v>
      </c>
      <c r="K51" s="38">
        <v>1.95</v>
      </c>
    </row>
    <row r="52" spans="3:11" x14ac:dyDescent="0.25">
      <c r="C52" s="13">
        <v>380</v>
      </c>
      <c r="I52" s="3">
        <v>20.6</v>
      </c>
      <c r="J52" s="3">
        <v>13.7</v>
      </c>
      <c r="K52" s="38">
        <v>1.5</v>
      </c>
    </row>
    <row r="53" spans="3:11" x14ac:dyDescent="0.25">
      <c r="C53" s="13">
        <v>400</v>
      </c>
      <c r="I53" s="3">
        <v>26.5</v>
      </c>
      <c r="J53" s="3">
        <v>20.399999999999999</v>
      </c>
      <c r="K53" s="38">
        <v>1.3</v>
      </c>
    </row>
    <row r="54" spans="3:11" x14ac:dyDescent="0.25">
      <c r="I54" s="3">
        <v>31.8</v>
      </c>
      <c r="J54" s="3">
        <v>27.3</v>
      </c>
      <c r="K54" s="38">
        <v>1.17</v>
      </c>
    </row>
    <row r="55" spans="3:11" x14ac:dyDescent="0.25">
      <c r="I55" s="3">
        <v>37</v>
      </c>
      <c r="J55" s="3">
        <v>34.5</v>
      </c>
      <c r="K55" s="38">
        <v>1.07</v>
      </c>
    </row>
    <row r="56" spans="3:11" x14ac:dyDescent="0.25">
      <c r="I56" s="4">
        <v>41.3</v>
      </c>
      <c r="J56" s="4">
        <v>41.9</v>
      </c>
      <c r="K56" s="39">
        <v>0.98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4"/>
  <dimension ref="B2:AK53"/>
  <sheetViews>
    <sheetView showGridLines="0" tabSelected="1" topLeftCell="A4" zoomScale="90" zoomScaleNormal="90" workbookViewId="0">
      <selection activeCell="F37" sqref="F37"/>
    </sheetView>
  </sheetViews>
  <sheetFormatPr defaultRowHeight="15" x14ac:dyDescent="0.25"/>
  <cols>
    <col min="1" max="22" width="9.28515625" customWidth="1"/>
  </cols>
  <sheetData>
    <row r="2" spans="2:37" x14ac:dyDescent="0.25">
      <c r="C2" s="48" t="s">
        <v>12</v>
      </c>
      <c r="D2" s="16">
        <v>1.946E-3</v>
      </c>
      <c r="E2" s="16">
        <v>2.2000000000000001E-4</v>
      </c>
    </row>
    <row r="3" spans="2:37" x14ac:dyDescent="0.25">
      <c r="D3" s="16">
        <v>0.135655</v>
      </c>
      <c r="E3" s="16">
        <v>0.32886900000000002</v>
      </c>
      <c r="AK3" t="s">
        <v>1</v>
      </c>
    </row>
    <row r="4" spans="2:37" x14ac:dyDescent="0.25">
      <c r="D4" s="16">
        <v>-1.975595</v>
      </c>
      <c r="E4" s="16">
        <v>-4.0601190000000003</v>
      </c>
    </row>
    <row r="5" spans="2:37" x14ac:dyDescent="0.25">
      <c r="D5" s="16"/>
      <c r="E5" s="16"/>
    </row>
    <row r="6" spans="2:37" x14ac:dyDescent="0.25">
      <c r="C6" t="s">
        <v>10</v>
      </c>
      <c r="D6" s="1" t="s">
        <v>2</v>
      </c>
      <c r="E6" s="1" t="s">
        <v>3</v>
      </c>
    </row>
    <row r="7" spans="2:37" x14ac:dyDescent="0.25">
      <c r="C7" s="5">
        <v>1</v>
      </c>
      <c r="D7" s="6">
        <v>0.4</v>
      </c>
      <c r="E7" s="6">
        <v>0.1</v>
      </c>
      <c r="F7" s="6"/>
      <c r="G7" s="7"/>
    </row>
    <row r="8" spans="2:37" x14ac:dyDescent="0.25">
      <c r="C8" s="8">
        <v>2</v>
      </c>
      <c r="D8" s="3">
        <v>0.5</v>
      </c>
      <c r="E8" s="3">
        <v>0.1</v>
      </c>
      <c r="F8" s="3"/>
      <c r="G8" s="9"/>
    </row>
    <row r="9" spans="2:37" x14ac:dyDescent="0.25">
      <c r="C9" s="8">
        <v>3</v>
      </c>
      <c r="D9" s="4">
        <v>0.5</v>
      </c>
      <c r="E9" s="4">
        <v>0.1</v>
      </c>
      <c r="F9" s="4"/>
      <c r="G9" s="10"/>
    </row>
    <row r="10" spans="2:37" x14ac:dyDescent="0.25">
      <c r="C10" s="8">
        <v>4</v>
      </c>
      <c r="D10" s="3">
        <v>0.5</v>
      </c>
      <c r="E10" s="3">
        <v>0.2</v>
      </c>
      <c r="F10" s="3"/>
      <c r="G10" s="9"/>
    </row>
    <row r="11" spans="2:37" x14ac:dyDescent="0.25">
      <c r="C11" s="8">
        <v>5</v>
      </c>
      <c r="D11" s="3">
        <v>0.7</v>
      </c>
      <c r="E11" s="3">
        <v>0.4</v>
      </c>
      <c r="F11" s="3"/>
      <c r="G11" s="9"/>
    </row>
    <row r="12" spans="2:37" x14ac:dyDescent="0.25">
      <c r="C12" s="8">
        <v>10</v>
      </c>
      <c r="D12" s="4">
        <v>0.8</v>
      </c>
      <c r="E12" s="4">
        <v>1</v>
      </c>
      <c r="F12" s="4">
        <v>-0.2</v>
      </c>
      <c r="G12" s="11">
        <v>0.83</v>
      </c>
    </row>
    <row r="13" spans="2:37" x14ac:dyDescent="0.25">
      <c r="C13" s="19">
        <v>20</v>
      </c>
      <c r="D13" s="20">
        <v>2</v>
      </c>
      <c r="E13" s="20">
        <v>2.8</v>
      </c>
      <c r="F13" s="20">
        <v>-0.9</v>
      </c>
      <c r="G13" s="31">
        <v>0.69</v>
      </c>
    </row>
    <row r="14" spans="2:37" x14ac:dyDescent="0.25">
      <c r="B14" s="60"/>
      <c r="C14" s="22">
        <v>30</v>
      </c>
      <c r="D14" s="23">
        <v>4</v>
      </c>
      <c r="E14" s="23">
        <v>6</v>
      </c>
      <c r="F14" s="23">
        <v>-2</v>
      </c>
      <c r="G14" s="32">
        <v>0.66</v>
      </c>
    </row>
    <row r="15" spans="2:37" x14ac:dyDescent="0.25">
      <c r="C15" s="25">
        <v>40</v>
      </c>
      <c r="D15" s="3">
        <v>6.5</v>
      </c>
      <c r="E15" s="3">
        <v>9.5</v>
      </c>
      <c r="F15" s="3">
        <v>-2.9</v>
      </c>
      <c r="G15" s="33">
        <v>0.69</v>
      </c>
    </row>
    <row r="16" spans="2:37" x14ac:dyDescent="0.25">
      <c r="C16" s="25">
        <v>50</v>
      </c>
      <c r="D16" s="3">
        <v>9.4</v>
      </c>
      <c r="E16" s="3">
        <v>12.9</v>
      </c>
      <c r="F16" s="3">
        <v>-3.5</v>
      </c>
      <c r="G16" s="33">
        <v>0.73</v>
      </c>
    </row>
    <row r="17" spans="3:7" x14ac:dyDescent="0.25">
      <c r="C17" s="25">
        <v>60</v>
      </c>
      <c r="D17" s="3">
        <v>13.2</v>
      </c>
      <c r="E17" s="3">
        <v>16.399999999999999</v>
      </c>
      <c r="F17" s="3">
        <v>-3.2</v>
      </c>
      <c r="G17" s="33">
        <v>0.81</v>
      </c>
    </row>
    <row r="18" spans="3:7" x14ac:dyDescent="0.25">
      <c r="C18" s="25">
        <v>70</v>
      </c>
      <c r="D18" s="4">
        <v>17.100000000000001</v>
      </c>
      <c r="E18" s="4">
        <v>20</v>
      </c>
      <c r="F18" s="4">
        <v>-2.9</v>
      </c>
      <c r="G18" s="34">
        <v>0.85</v>
      </c>
    </row>
    <row r="19" spans="3:7" x14ac:dyDescent="0.25">
      <c r="C19" s="25">
        <v>80</v>
      </c>
      <c r="D19" s="3">
        <v>21.5</v>
      </c>
      <c r="E19" s="3">
        <v>23.8</v>
      </c>
      <c r="F19" s="3">
        <v>-2.2999999999999998</v>
      </c>
      <c r="G19" s="33">
        <v>0.9</v>
      </c>
    </row>
    <row r="20" spans="3:7" x14ac:dyDescent="0.25">
      <c r="C20" s="25">
        <v>90</v>
      </c>
      <c r="D20" s="3">
        <v>26.1</v>
      </c>
      <c r="E20" s="3">
        <v>27.3</v>
      </c>
      <c r="F20" s="3">
        <v>-1.2</v>
      </c>
      <c r="G20" s="33">
        <v>0.96</v>
      </c>
    </row>
    <row r="21" spans="3:7" x14ac:dyDescent="0.25">
      <c r="C21" s="28">
        <v>100</v>
      </c>
      <c r="D21" s="29">
        <v>30.9</v>
      </c>
      <c r="E21" s="29">
        <v>31</v>
      </c>
      <c r="F21" s="29">
        <v>-0.1</v>
      </c>
      <c r="G21" s="35">
        <v>1</v>
      </c>
    </row>
    <row r="22" spans="3:7" x14ac:dyDescent="0.25">
      <c r="C22" s="8">
        <v>120</v>
      </c>
      <c r="D22" s="15">
        <f>(D$2*($C22)^2)+(D$3*($C22)^1)+(D$4)</f>
        <v>42.325405000000003</v>
      </c>
      <c r="E22" s="15">
        <f>(E$2*($C22)^2)+(E$3*($C22)^1)+(E$4)</f>
        <v>38.572161000000001</v>
      </c>
      <c r="F22" s="36">
        <f>D22/D14</f>
        <v>10.581351250000001</v>
      </c>
      <c r="G22" s="36">
        <f>E22/E14</f>
        <v>6.4286935000000005</v>
      </c>
    </row>
    <row r="23" spans="3:7" x14ac:dyDescent="0.25">
      <c r="C23" s="8">
        <v>140</v>
      </c>
      <c r="D23" s="15">
        <f t="shared" ref="D23:E36" si="0">(D$2*($C23)^2)+(D$3*($C23)^1)+(D$4)</f>
        <v>55.157705000000007</v>
      </c>
      <c r="E23" s="15">
        <f t="shared" si="0"/>
        <v>46.293540999999998</v>
      </c>
      <c r="F23" s="36">
        <f t="shared" ref="F23:G23" si="1">D23/D15</f>
        <v>8.4858007692307709</v>
      </c>
      <c r="G23" s="36">
        <f t="shared" si="1"/>
        <v>4.8730043157894736</v>
      </c>
    </row>
    <row r="24" spans="3:7" x14ac:dyDescent="0.25">
      <c r="C24" s="8">
        <v>160</v>
      </c>
      <c r="D24" s="15">
        <f t="shared" si="0"/>
        <v>69.546805000000006</v>
      </c>
      <c r="E24" s="15">
        <f t="shared" si="0"/>
        <v>54.190921000000003</v>
      </c>
      <c r="F24" s="36">
        <f t="shared" ref="F24:G24" si="2">D24/D16</f>
        <v>7.3985962765957449</v>
      </c>
      <c r="G24" s="36">
        <f t="shared" si="2"/>
        <v>4.2008465891472868</v>
      </c>
    </row>
    <row r="25" spans="3:7" x14ac:dyDescent="0.25">
      <c r="C25" s="8">
        <v>180</v>
      </c>
      <c r="D25" s="15">
        <f t="shared" si="0"/>
        <v>85.492705000000001</v>
      </c>
      <c r="E25" s="15">
        <f t="shared" si="0"/>
        <v>62.264301000000003</v>
      </c>
      <c r="F25" s="36">
        <f t="shared" ref="F25:G25" si="3">D25/D17</f>
        <v>6.4767200757575765</v>
      </c>
      <c r="G25" s="36">
        <f t="shared" si="3"/>
        <v>3.7966037195121958</v>
      </c>
    </row>
    <row r="26" spans="3:7" x14ac:dyDescent="0.25">
      <c r="C26" s="8">
        <v>200</v>
      </c>
      <c r="D26" s="15">
        <f t="shared" si="0"/>
        <v>102.99540500000001</v>
      </c>
      <c r="E26" s="15">
        <f t="shared" si="0"/>
        <v>70.513681000000005</v>
      </c>
      <c r="F26" s="36">
        <f t="shared" ref="F26:G26" si="4">D26/D18</f>
        <v>6.0231230994152041</v>
      </c>
      <c r="G26" s="36">
        <f t="shared" si="4"/>
        <v>3.5256840500000002</v>
      </c>
    </row>
    <row r="27" spans="3:7" x14ac:dyDescent="0.25">
      <c r="C27" s="8">
        <v>220</v>
      </c>
      <c r="D27" s="15">
        <f t="shared" si="0"/>
        <v>122.05490500000001</v>
      </c>
      <c r="E27" s="15">
        <f t="shared" si="0"/>
        <v>78.939060999999995</v>
      </c>
      <c r="F27" s="36">
        <f t="shared" ref="F27:G27" si="5">D27/D19</f>
        <v>5.6769723255813958</v>
      </c>
      <c r="G27" s="36">
        <f t="shared" si="5"/>
        <v>3.3167672689075629</v>
      </c>
    </row>
    <row r="28" spans="3:7" x14ac:dyDescent="0.25">
      <c r="C28" s="8">
        <v>240</v>
      </c>
      <c r="D28" s="15">
        <f t="shared" si="0"/>
        <v>142.67120500000001</v>
      </c>
      <c r="E28" s="15">
        <f t="shared" si="0"/>
        <v>87.540441000000001</v>
      </c>
      <c r="F28" s="36">
        <f t="shared" ref="F28:G28" si="6">D28/D20</f>
        <v>5.4663296934865899</v>
      </c>
      <c r="G28" s="36">
        <f t="shared" si="6"/>
        <v>3.2066095604395604</v>
      </c>
    </row>
    <row r="29" spans="3:7" x14ac:dyDescent="0.25">
      <c r="C29" s="13">
        <v>260</v>
      </c>
      <c r="D29" s="15">
        <f t="shared" si="0"/>
        <v>164.84430499999999</v>
      </c>
      <c r="E29" s="15">
        <f t="shared" si="0"/>
        <v>96.317821000000009</v>
      </c>
    </row>
    <row r="30" spans="3:7" x14ac:dyDescent="0.25">
      <c r="C30" s="13">
        <v>280</v>
      </c>
      <c r="D30" s="15">
        <f t="shared" si="0"/>
        <v>188.57420500000001</v>
      </c>
      <c r="E30" s="15">
        <f t="shared" si="0"/>
        <v>105.271201</v>
      </c>
    </row>
    <row r="31" spans="3:7" x14ac:dyDescent="0.25">
      <c r="C31" s="8">
        <v>300</v>
      </c>
      <c r="D31" s="15">
        <f t="shared" si="0"/>
        <v>213.860905</v>
      </c>
      <c r="E31" s="15">
        <f t="shared" si="0"/>
        <v>114.400581</v>
      </c>
    </row>
    <row r="32" spans="3:7" x14ac:dyDescent="0.25">
      <c r="C32" s="8">
        <v>320</v>
      </c>
      <c r="D32" s="15">
        <f t="shared" si="0"/>
        <v>240.70440500000001</v>
      </c>
      <c r="E32" s="15">
        <f t="shared" si="0"/>
        <v>123.70596100000002</v>
      </c>
    </row>
    <row r="33" spans="3:6" x14ac:dyDescent="0.25">
      <c r="C33" s="13">
        <v>340</v>
      </c>
      <c r="D33" s="15">
        <f t="shared" si="0"/>
        <v>269.10470500000002</v>
      </c>
      <c r="E33" s="15">
        <f t="shared" si="0"/>
        <v>133.187341</v>
      </c>
    </row>
    <row r="34" spans="3:6" x14ac:dyDescent="0.25">
      <c r="C34" s="13">
        <v>360</v>
      </c>
      <c r="D34" s="15">
        <f t="shared" si="0"/>
        <v>299.06180499999999</v>
      </c>
      <c r="E34" s="15">
        <f t="shared" si="0"/>
        <v>142.84472099999999</v>
      </c>
    </row>
    <row r="35" spans="3:6" x14ac:dyDescent="0.25">
      <c r="C35" s="13">
        <v>380</v>
      </c>
      <c r="D35" s="15">
        <f t="shared" si="0"/>
        <v>330.57570500000003</v>
      </c>
      <c r="E35" s="15">
        <f t="shared" si="0"/>
        <v>152.67810100000003</v>
      </c>
    </row>
    <row r="36" spans="3:6" x14ac:dyDescent="0.25">
      <c r="C36" s="13">
        <v>400</v>
      </c>
      <c r="D36" s="15">
        <f t="shared" si="0"/>
        <v>363.64640500000002</v>
      </c>
      <c r="E36" s="15">
        <f t="shared" si="0"/>
        <v>162.68748100000005</v>
      </c>
      <c r="F36" s="1">
        <f>D36/E36</f>
        <v>2.2352451630866415</v>
      </c>
    </row>
    <row r="39" spans="3:6" x14ac:dyDescent="0.25">
      <c r="C39" s="8">
        <v>120</v>
      </c>
    </row>
    <row r="40" spans="3:6" x14ac:dyDescent="0.25">
      <c r="C40" s="8">
        <v>140</v>
      </c>
    </row>
    <row r="41" spans="3:6" x14ac:dyDescent="0.25">
      <c r="C41" s="8">
        <v>160</v>
      </c>
    </row>
    <row r="42" spans="3:6" x14ac:dyDescent="0.25">
      <c r="C42" s="8">
        <v>180</v>
      </c>
    </row>
    <row r="43" spans="3:6" x14ac:dyDescent="0.25">
      <c r="C43" s="8">
        <v>200</v>
      </c>
    </row>
    <row r="44" spans="3:6" x14ac:dyDescent="0.25">
      <c r="C44" s="8">
        <v>220</v>
      </c>
    </row>
    <row r="45" spans="3:6" x14ac:dyDescent="0.25">
      <c r="C45" s="8">
        <v>240</v>
      </c>
    </row>
    <row r="46" spans="3:6" x14ac:dyDescent="0.25">
      <c r="C46" s="13">
        <v>260</v>
      </c>
    </row>
    <row r="47" spans="3:6" x14ac:dyDescent="0.25">
      <c r="C47" s="13">
        <v>280</v>
      </c>
    </row>
    <row r="48" spans="3:6" x14ac:dyDescent="0.25">
      <c r="C48" s="8">
        <v>300</v>
      </c>
    </row>
    <row r="49" spans="3:3" x14ac:dyDescent="0.25">
      <c r="C49" s="8">
        <v>320</v>
      </c>
    </row>
    <row r="50" spans="3:3" x14ac:dyDescent="0.25">
      <c r="C50" s="13">
        <v>340</v>
      </c>
    </row>
    <row r="51" spans="3:3" x14ac:dyDescent="0.25">
      <c r="C51" s="13">
        <v>360</v>
      </c>
    </row>
    <row r="52" spans="3:3" x14ac:dyDescent="0.25">
      <c r="C52" s="13">
        <v>380</v>
      </c>
    </row>
    <row r="53" spans="3:3" x14ac:dyDescent="0.25">
      <c r="C53" s="13">
        <v>400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2:AK53"/>
  <sheetViews>
    <sheetView showGridLines="0" topLeftCell="A10" zoomScale="90" zoomScaleNormal="90" workbookViewId="0">
      <selection activeCell="E4" sqref="E4"/>
    </sheetView>
  </sheetViews>
  <sheetFormatPr defaultRowHeight="15" x14ac:dyDescent="0.25"/>
  <cols>
    <col min="1" max="22" width="9.28515625" customWidth="1"/>
  </cols>
  <sheetData>
    <row r="2" spans="2:37" x14ac:dyDescent="0.25">
      <c r="C2" s="48" t="s">
        <v>12</v>
      </c>
      <c r="D2" s="16">
        <v>1.4289999999999999E-3</v>
      </c>
      <c r="E2" s="16">
        <v>-7.1000000000000005E-5</v>
      </c>
    </row>
    <row r="3" spans="2:37" x14ac:dyDescent="0.25">
      <c r="D3" s="16">
        <v>0.21542900000000001</v>
      </c>
      <c r="E3" s="16">
        <v>0.37642900000000001</v>
      </c>
      <c r="AK3" t="s">
        <v>1</v>
      </c>
    </row>
    <row r="4" spans="2:37" x14ac:dyDescent="0.25">
      <c r="D4" s="16">
        <v>-4.902857</v>
      </c>
      <c r="E4" s="16">
        <v>-5.9428570000000001</v>
      </c>
    </row>
    <row r="5" spans="2:37" x14ac:dyDescent="0.25">
      <c r="D5" s="16"/>
      <c r="E5" s="16"/>
    </row>
    <row r="6" spans="2:37" x14ac:dyDescent="0.25">
      <c r="C6" t="s">
        <v>10</v>
      </c>
      <c r="D6" s="1" t="s">
        <v>2</v>
      </c>
      <c r="E6" s="1" t="s">
        <v>3</v>
      </c>
    </row>
    <row r="7" spans="2:37" x14ac:dyDescent="0.25">
      <c r="C7" s="5">
        <v>1</v>
      </c>
      <c r="D7" s="6">
        <v>0.4</v>
      </c>
      <c r="E7" s="6">
        <v>0.1</v>
      </c>
      <c r="F7" s="6"/>
      <c r="G7" s="7"/>
    </row>
    <row r="8" spans="2:37" x14ac:dyDescent="0.25">
      <c r="C8" s="8">
        <v>2</v>
      </c>
      <c r="D8" s="3">
        <v>0.5</v>
      </c>
      <c r="E8" s="3">
        <v>0.1</v>
      </c>
      <c r="F8" s="3"/>
      <c r="G8" s="9"/>
    </row>
    <row r="9" spans="2:37" x14ac:dyDescent="0.25">
      <c r="C9" s="8">
        <v>3</v>
      </c>
      <c r="D9" s="4">
        <v>0.5</v>
      </c>
      <c r="E9" s="4">
        <v>0.1</v>
      </c>
      <c r="F9" s="4"/>
      <c r="G9" s="10"/>
    </row>
    <row r="10" spans="2:37" x14ac:dyDescent="0.25">
      <c r="C10" s="8">
        <v>4</v>
      </c>
      <c r="D10" s="3">
        <v>0.5</v>
      </c>
      <c r="E10" s="3">
        <v>0.2</v>
      </c>
      <c r="F10" s="3"/>
      <c r="G10" s="9"/>
    </row>
    <row r="11" spans="2:37" x14ac:dyDescent="0.25">
      <c r="C11" s="8">
        <v>5</v>
      </c>
      <c r="D11" s="3">
        <v>0.7</v>
      </c>
      <c r="E11" s="3">
        <v>0.4</v>
      </c>
      <c r="F11" s="3"/>
      <c r="G11" s="9"/>
    </row>
    <row r="12" spans="2:37" x14ac:dyDescent="0.25">
      <c r="C12" s="8">
        <v>10</v>
      </c>
      <c r="D12" s="4">
        <v>0.8</v>
      </c>
      <c r="E12" s="4">
        <v>1</v>
      </c>
      <c r="F12" s="4">
        <v>-0.2</v>
      </c>
      <c r="G12" s="11">
        <v>0.83</v>
      </c>
    </row>
    <row r="13" spans="2:37" x14ac:dyDescent="0.25">
      <c r="C13" s="8">
        <v>20</v>
      </c>
      <c r="D13" s="3">
        <v>2</v>
      </c>
      <c r="E13" s="3">
        <v>2.8</v>
      </c>
      <c r="F13" s="3">
        <v>-0.9</v>
      </c>
      <c r="G13" s="9">
        <v>0.69</v>
      </c>
    </row>
    <row r="14" spans="2:37" x14ac:dyDescent="0.25">
      <c r="C14" s="8">
        <v>30</v>
      </c>
      <c r="D14" s="3">
        <v>4</v>
      </c>
      <c r="E14" s="3">
        <v>6</v>
      </c>
      <c r="F14" s="3">
        <v>-2</v>
      </c>
      <c r="G14" s="9">
        <v>0.66</v>
      </c>
    </row>
    <row r="15" spans="2:37" x14ac:dyDescent="0.25">
      <c r="B15" s="55"/>
      <c r="C15" s="53">
        <v>40</v>
      </c>
      <c r="D15" s="3">
        <v>6.5</v>
      </c>
      <c r="E15" s="3">
        <v>9.5</v>
      </c>
      <c r="F15" s="3">
        <v>-2.9</v>
      </c>
      <c r="G15" s="56">
        <v>0.69</v>
      </c>
    </row>
    <row r="16" spans="2:37" x14ac:dyDescent="0.25">
      <c r="B16" s="59"/>
      <c r="C16" s="53">
        <v>50</v>
      </c>
      <c r="D16" s="3">
        <v>9.4</v>
      </c>
      <c r="E16" s="3">
        <v>12.9</v>
      </c>
      <c r="F16" s="3">
        <v>-3.5</v>
      </c>
      <c r="G16" s="56">
        <v>0.73</v>
      </c>
    </row>
    <row r="17" spans="2:7" x14ac:dyDescent="0.25">
      <c r="B17" s="55"/>
      <c r="C17" s="53">
        <v>60</v>
      </c>
      <c r="D17" s="3">
        <v>13.2</v>
      </c>
      <c r="E17" s="3">
        <v>16.399999999999999</v>
      </c>
      <c r="F17" s="3">
        <v>-3.2</v>
      </c>
      <c r="G17" s="56">
        <v>0.81</v>
      </c>
    </row>
    <row r="18" spans="2:7" x14ac:dyDescent="0.25">
      <c r="B18" s="55"/>
      <c r="C18" s="53">
        <v>70</v>
      </c>
      <c r="D18" s="4">
        <v>17.100000000000001</v>
      </c>
      <c r="E18" s="4">
        <v>20</v>
      </c>
      <c r="F18" s="4">
        <v>-2.9</v>
      </c>
      <c r="G18" s="57">
        <v>0.85</v>
      </c>
    </row>
    <row r="19" spans="2:7" x14ac:dyDescent="0.25">
      <c r="B19" s="55"/>
      <c r="C19" s="53">
        <v>80</v>
      </c>
      <c r="D19" s="3">
        <v>21.5</v>
      </c>
      <c r="E19" s="3">
        <v>23.8</v>
      </c>
      <c r="F19" s="3">
        <v>-2.2999999999999998</v>
      </c>
      <c r="G19" s="56">
        <v>0.9</v>
      </c>
    </row>
    <row r="20" spans="2:7" x14ac:dyDescent="0.25">
      <c r="B20" s="55"/>
      <c r="C20" s="53">
        <v>90</v>
      </c>
      <c r="D20" s="3">
        <v>26.1</v>
      </c>
      <c r="E20" s="3">
        <v>27.3</v>
      </c>
      <c r="F20" s="3">
        <v>-1.2</v>
      </c>
      <c r="G20" s="56">
        <v>0.96</v>
      </c>
    </row>
    <row r="21" spans="2:7" x14ac:dyDescent="0.25">
      <c r="B21" s="55"/>
      <c r="C21" s="54">
        <v>100</v>
      </c>
      <c r="D21" s="29">
        <v>30.9</v>
      </c>
      <c r="E21" s="29">
        <v>31</v>
      </c>
      <c r="F21" s="29">
        <v>-0.1</v>
      </c>
      <c r="G21" s="58">
        <v>1</v>
      </c>
    </row>
    <row r="22" spans="2:7" x14ac:dyDescent="0.25">
      <c r="C22" s="8">
        <v>120</v>
      </c>
      <c r="D22" s="15">
        <f>(D$2*($C22)^2)+(D$3*($C22)^1)+(D$4)</f>
        <v>41.526223000000002</v>
      </c>
      <c r="E22" s="15">
        <f>(E$2*($C22)^2)+(E$3*($C22)^1)+(E$4)</f>
        <v>38.206223000000008</v>
      </c>
      <c r="F22" s="36">
        <f>D22/D14</f>
        <v>10.38155575</v>
      </c>
      <c r="G22" s="36">
        <f>E22/E14</f>
        <v>6.3677038333333345</v>
      </c>
    </row>
    <row r="23" spans="2:7" x14ac:dyDescent="0.25">
      <c r="C23" s="8">
        <v>140</v>
      </c>
      <c r="D23" s="15">
        <f t="shared" ref="D23:E36" si="0">(D$2*($C23)^2)+(D$3*($C23)^1)+(D$4)</f>
        <v>53.265602999999999</v>
      </c>
      <c r="E23" s="15">
        <f t="shared" si="0"/>
        <v>45.365603000000007</v>
      </c>
      <c r="F23" s="36">
        <f t="shared" ref="F23:G28" si="1">D23/D15</f>
        <v>8.1947081538461539</v>
      </c>
      <c r="G23" s="36">
        <f t="shared" si="1"/>
        <v>4.775326631578948</v>
      </c>
    </row>
    <row r="24" spans="2:7" x14ac:dyDescent="0.25">
      <c r="C24" s="8">
        <v>160</v>
      </c>
      <c r="D24" s="15">
        <f t="shared" si="0"/>
        <v>66.148183000000003</v>
      </c>
      <c r="E24" s="15">
        <f t="shared" si="0"/>
        <v>52.468182999999996</v>
      </c>
      <c r="F24" s="36">
        <f t="shared" si="1"/>
        <v>7.0370407446808514</v>
      </c>
      <c r="G24" s="36">
        <f t="shared" si="1"/>
        <v>4.0673010077519374</v>
      </c>
    </row>
    <row r="25" spans="2:7" x14ac:dyDescent="0.25">
      <c r="C25" s="8">
        <v>180</v>
      </c>
      <c r="D25" s="15">
        <f t="shared" si="0"/>
        <v>80.173963000000001</v>
      </c>
      <c r="E25" s="15">
        <f t="shared" si="0"/>
        <v>59.513963000000004</v>
      </c>
      <c r="F25" s="36">
        <f t="shared" si="1"/>
        <v>6.0737850757575762</v>
      </c>
      <c r="G25" s="36">
        <f t="shared" si="1"/>
        <v>3.6289001829268299</v>
      </c>
    </row>
    <row r="26" spans="2:7" x14ac:dyDescent="0.25">
      <c r="C26" s="8">
        <v>200</v>
      </c>
      <c r="D26" s="15">
        <f t="shared" si="0"/>
        <v>95.342943000000005</v>
      </c>
      <c r="E26" s="15">
        <f t="shared" si="0"/>
        <v>66.502943000000002</v>
      </c>
      <c r="F26" s="36">
        <f t="shared" si="1"/>
        <v>5.5756107017543854</v>
      </c>
      <c r="G26" s="36">
        <f t="shared" si="1"/>
        <v>3.3251471500000003</v>
      </c>
    </row>
    <row r="27" spans="2:7" x14ac:dyDescent="0.25">
      <c r="C27" s="8">
        <v>220</v>
      </c>
      <c r="D27" s="15">
        <f t="shared" si="0"/>
        <v>111.65512300000002</v>
      </c>
      <c r="E27" s="15">
        <f t="shared" si="0"/>
        <v>73.43512299999999</v>
      </c>
      <c r="F27" s="36">
        <f t="shared" si="1"/>
        <v>5.1932615348837219</v>
      </c>
      <c r="G27" s="36">
        <f t="shared" si="1"/>
        <v>3.0855093697478986</v>
      </c>
    </row>
    <row r="28" spans="2:7" x14ac:dyDescent="0.25">
      <c r="C28" s="8">
        <v>240</v>
      </c>
      <c r="D28" s="15">
        <f t="shared" si="0"/>
        <v>129.11050299999999</v>
      </c>
      <c r="E28" s="15">
        <f t="shared" si="0"/>
        <v>80.310502999999997</v>
      </c>
      <c r="F28" s="36">
        <f t="shared" si="1"/>
        <v>4.9467625670498077</v>
      </c>
      <c r="G28" s="36">
        <f t="shared" si="1"/>
        <v>2.9417766666666663</v>
      </c>
    </row>
    <row r="29" spans="2:7" x14ac:dyDescent="0.25">
      <c r="C29" s="13">
        <v>260</v>
      </c>
      <c r="D29" s="15">
        <f t="shared" si="0"/>
        <v>147.70908299999999</v>
      </c>
      <c r="E29" s="15">
        <f t="shared" si="0"/>
        <v>87.129083000000008</v>
      </c>
    </row>
    <row r="30" spans="2:7" x14ac:dyDescent="0.25">
      <c r="C30" s="13">
        <v>280</v>
      </c>
      <c r="D30" s="15">
        <f t="shared" si="0"/>
        <v>167.450863</v>
      </c>
      <c r="E30" s="15">
        <f t="shared" si="0"/>
        <v>93.890862999999996</v>
      </c>
    </row>
    <row r="31" spans="2:7" x14ac:dyDescent="0.25">
      <c r="C31" s="8">
        <v>300</v>
      </c>
      <c r="D31" s="15">
        <f t="shared" si="0"/>
        <v>188.33584299999998</v>
      </c>
      <c r="E31" s="15">
        <f t="shared" si="0"/>
        <v>100.595843</v>
      </c>
    </row>
    <row r="32" spans="2:7" x14ac:dyDescent="0.25">
      <c r="C32" s="8">
        <v>320</v>
      </c>
      <c r="D32" s="15">
        <f t="shared" si="0"/>
        <v>210.364023</v>
      </c>
      <c r="E32" s="15">
        <f t="shared" si="0"/>
        <v>107.244023</v>
      </c>
    </row>
    <row r="33" spans="3:6" x14ac:dyDescent="0.25">
      <c r="C33" s="13">
        <v>340</v>
      </c>
      <c r="D33" s="15">
        <f t="shared" si="0"/>
        <v>233.535403</v>
      </c>
      <c r="E33" s="15">
        <f t="shared" si="0"/>
        <v>113.835403</v>
      </c>
    </row>
    <row r="34" spans="3:6" x14ac:dyDescent="0.25">
      <c r="C34" s="13">
        <v>360</v>
      </c>
      <c r="D34" s="15">
        <f t="shared" si="0"/>
        <v>257.84998300000001</v>
      </c>
      <c r="E34" s="15">
        <f t="shared" si="0"/>
        <v>120.369983</v>
      </c>
    </row>
    <row r="35" spans="3:6" x14ac:dyDescent="0.25">
      <c r="C35" s="13">
        <v>380</v>
      </c>
      <c r="D35" s="15">
        <f t="shared" si="0"/>
        <v>283.30776300000002</v>
      </c>
      <c r="E35" s="15">
        <f t="shared" si="0"/>
        <v>126.84776300000001</v>
      </c>
    </row>
    <row r="36" spans="3:6" x14ac:dyDescent="0.25">
      <c r="C36" s="13">
        <v>400</v>
      </c>
      <c r="D36" s="15">
        <f t="shared" si="0"/>
        <v>309.90874300000002</v>
      </c>
      <c r="E36" s="15">
        <f t="shared" si="0"/>
        <v>133.268743</v>
      </c>
      <c r="F36" s="1">
        <f>D36/E36</f>
        <v>2.325442080593497</v>
      </c>
    </row>
    <row r="39" spans="3:6" x14ac:dyDescent="0.25">
      <c r="C39" s="8">
        <v>120</v>
      </c>
    </row>
    <row r="40" spans="3:6" x14ac:dyDescent="0.25">
      <c r="C40" s="8">
        <v>140</v>
      </c>
    </row>
    <row r="41" spans="3:6" x14ac:dyDescent="0.25">
      <c r="C41" s="8">
        <v>160</v>
      </c>
    </row>
    <row r="42" spans="3:6" x14ac:dyDescent="0.25">
      <c r="C42" s="8">
        <v>180</v>
      </c>
    </row>
    <row r="43" spans="3:6" x14ac:dyDescent="0.25">
      <c r="C43" s="8">
        <v>200</v>
      </c>
    </row>
    <row r="44" spans="3:6" x14ac:dyDescent="0.25">
      <c r="C44" s="8">
        <v>220</v>
      </c>
    </row>
    <row r="45" spans="3:6" x14ac:dyDescent="0.25">
      <c r="C45" s="8">
        <v>240</v>
      </c>
    </row>
    <row r="46" spans="3:6" x14ac:dyDescent="0.25">
      <c r="C46" s="13">
        <v>260</v>
      </c>
    </row>
    <row r="47" spans="3:6" x14ac:dyDescent="0.25">
      <c r="C47" s="13">
        <v>280</v>
      </c>
    </row>
    <row r="48" spans="3:6" x14ac:dyDescent="0.25">
      <c r="C48" s="8">
        <v>300</v>
      </c>
    </row>
    <row r="49" spans="3:3" x14ac:dyDescent="0.25">
      <c r="C49" s="8">
        <v>320</v>
      </c>
    </row>
    <row r="50" spans="3:3" x14ac:dyDescent="0.25">
      <c r="C50" s="13">
        <v>340</v>
      </c>
    </row>
    <row r="51" spans="3:3" x14ac:dyDescent="0.25">
      <c r="C51" s="13">
        <v>360</v>
      </c>
    </row>
    <row r="52" spans="3:3" x14ac:dyDescent="0.25">
      <c r="C52" s="13">
        <v>380</v>
      </c>
    </row>
    <row r="53" spans="3:3" x14ac:dyDescent="0.25">
      <c r="C53" s="13">
        <v>400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2:AK53"/>
  <sheetViews>
    <sheetView showGridLines="0" zoomScale="90" zoomScaleNormal="90" workbookViewId="0">
      <selection activeCell="G29" sqref="G29"/>
    </sheetView>
  </sheetViews>
  <sheetFormatPr defaultRowHeight="15" x14ac:dyDescent="0.25"/>
  <cols>
    <col min="1" max="22" width="9.28515625" customWidth="1"/>
  </cols>
  <sheetData>
    <row r="2" spans="2:37" x14ac:dyDescent="0.25">
      <c r="C2" s="48" t="s">
        <v>12</v>
      </c>
      <c r="D2" s="16">
        <v>1.3929999999999999E-3</v>
      </c>
      <c r="E2" s="16">
        <v>1.07E-4</v>
      </c>
    </row>
    <row r="3" spans="2:37" x14ac:dyDescent="0.25">
      <c r="D3" s="16">
        <v>0.221357</v>
      </c>
      <c r="E3" s="16">
        <v>0.34678599999999998</v>
      </c>
      <c r="AK3" t="s">
        <v>1</v>
      </c>
    </row>
    <row r="4" spans="2:37" x14ac:dyDescent="0.25">
      <c r="D4" s="16">
        <v>-5.1428570000000002</v>
      </c>
      <c r="E4" s="16">
        <v>-4.7428569999999999</v>
      </c>
    </row>
    <row r="5" spans="2:37" x14ac:dyDescent="0.25">
      <c r="D5" s="16"/>
      <c r="E5" s="16"/>
    </row>
    <row r="6" spans="2:37" x14ac:dyDescent="0.25">
      <c r="C6" t="s">
        <v>10</v>
      </c>
      <c r="D6" s="1" t="s">
        <v>2</v>
      </c>
      <c r="E6" s="1" t="s">
        <v>3</v>
      </c>
    </row>
    <row r="7" spans="2:37" x14ac:dyDescent="0.25">
      <c r="C7" s="5">
        <v>1</v>
      </c>
      <c r="D7" s="6">
        <v>0.4</v>
      </c>
      <c r="E7" s="6">
        <v>0.1</v>
      </c>
      <c r="F7" s="6"/>
      <c r="G7" s="7"/>
    </row>
    <row r="8" spans="2:37" x14ac:dyDescent="0.25">
      <c r="C8" s="8">
        <v>2</v>
      </c>
      <c r="D8" s="3">
        <v>0.5</v>
      </c>
      <c r="E8" s="3">
        <v>0.1</v>
      </c>
      <c r="F8" s="3"/>
      <c r="G8" s="9"/>
    </row>
    <row r="9" spans="2:37" x14ac:dyDescent="0.25">
      <c r="C9" s="8">
        <v>3</v>
      </c>
      <c r="D9" s="4">
        <v>0.5</v>
      </c>
      <c r="E9" s="4">
        <v>0.1</v>
      </c>
      <c r="F9" s="4"/>
      <c r="G9" s="10"/>
    </row>
    <row r="10" spans="2:37" x14ac:dyDescent="0.25">
      <c r="C10" s="8">
        <v>4</v>
      </c>
      <c r="D10" s="3">
        <v>0.5</v>
      </c>
      <c r="E10" s="3">
        <v>0.2</v>
      </c>
      <c r="F10" s="3"/>
      <c r="G10" s="9"/>
    </row>
    <row r="11" spans="2:37" x14ac:dyDescent="0.25">
      <c r="C11" s="8">
        <v>5</v>
      </c>
      <c r="D11" s="3">
        <v>0.7</v>
      </c>
      <c r="E11" s="3">
        <v>0.4</v>
      </c>
      <c r="F11" s="3"/>
      <c r="G11" s="9"/>
    </row>
    <row r="12" spans="2:37" x14ac:dyDescent="0.25">
      <c r="C12" s="8">
        <v>10</v>
      </c>
      <c r="D12" s="4">
        <v>0.8</v>
      </c>
      <c r="E12" s="4">
        <v>1</v>
      </c>
      <c r="F12" s="4">
        <v>-0.2</v>
      </c>
      <c r="G12" s="11">
        <v>0.83</v>
      </c>
    </row>
    <row r="13" spans="2:37" x14ac:dyDescent="0.25">
      <c r="C13" s="8">
        <v>20</v>
      </c>
      <c r="D13" s="3">
        <v>2</v>
      </c>
      <c r="E13" s="3">
        <v>2.8</v>
      </c>
      <c r="F13" s="3">
        <v>-0.9</v>
      </c>
      <c r="G13" s="9">
        <v>0.69</v>
      </c>
    </row>
    <row r="14" spans="2:37" x14ac:dyDescent="0.25">
      <c r="C14" s="8">
        <v>30</v>
      </c>
      <c r="D14" s="3">
        <v>4</v>
      </c>
      <c r="E14" s="3">
        <v>6</v>
      </c>
      <c r="F14" s="3">
        <v>-2</v>
      </c>
      <c r="G14" s="9">
        <v>0.66</v>
      </c>
    </row>
    <row r="15" spans="2:37" x14ac:dyDescent="0.25">
      <c r="B15" s="55"/>
      <c r="C15" s="53">
        <v>40</v>
      </c>
      <c r="D15" s="3">
        <v>6.5</v>
      </c>
      <c r="E15" s="3">
        <v>9.5</v>
      </c>
      <c r="F15" s="3">
        <v>-2.9</v>
      </c>
      <c r="G15" s="56">
        <v>0.69</v>
      </c>
    </row>
    <row r="16" spans="2:37" x14ac:dyDescent="0.25">
      <c r="B16" s="59"/>
      <c r="C16" s="53">
        <v>50</v>
      </c>
      <c r="D16" s="3">
        <v>9.4</v>
      </c>
      <c r="E16" s="3">
        <v>12.9</v>
      </c>
      <c r="F16" s="3">
        <v>-3.5</v>
      </c>
      <c r="G16" s="56">
        <v>0.73</v>
      </c>
    </row>
    <row r="17" spans="2:7" x14ac:dyDescent="0.25">
      <c r="B17" s="55"/>
      <c r="C17" s="53">
        <v>60</v>
      </c>
      <c r="D17" s="3">
        <v>13.2</v>
      </c>
      <c r="E17" s="3">
        <v>16.399999999999999</v>
      </c>
      <c r="F17" s="3">
        <v>-3.2</v>
      </c>
      <c r="G17" s="56">
        <v>0.81</v>
      </c>
    </row>
    <row r="18" spans="2:7" x14ac:dyDescent="0.25">
      <c r="B18" s="55"/>
      <c r="C18" s="53">
        <v>70</v>
      </c>
      <c r="D18" s="4">
        <v>17.100000000000001</v>
      </c>
      <c r="E18" s="4">
        <v>20</v>
      </c>
      <c r="F18" s="4">
        <v>-2.9</v>
      </c>
      <c r="G18" s="57">
        <v>0.85</v>
      </c>
    </row>
    <row r="19" spans="2:7" x14ac:dyDescent="0.25">
      <c r="B19" s="55"/>
      <c r="C19" s="53">
        <v>80</v>
      </c>
      <c r="D19" s="3">
        <v>21.5</v>
      </c>
      <c r="E19" s="3">
        <v>23.8</v>
      </c>
      <c r="F19" s="3">
        <v>-2.2999999999999998</v>
      </c>
      <c r="G19" s="56">
        <v>0.9</v>
      </c>
    </row>
    <row r="20" spans="2:7" x14ac:dyDescent="0.25">
      <c r="B20" s="55"/>
      <c r="C20" s="53">
        <v>90</v>
      </c>
      <c r="D20" s="3">
        <v>26.1</v>
      </c>
      <c r="E20" s="3">
        <v>27.3</v>
      </c>
      <c r="F20" s="3">
        <v>-1.2</v>
      </c>
      <c r="G20" s="56">
        <v>0.96</v>
      </c>
    </row>
    <row r="21" spans="2:7" x14ac:dyDescent="0.25">
      <c r="B21" s="55"/>
      <c r="C21" s="54">
        <v>100</v>
      </c>
      <c r="D21" s="29">
        <v>30.9</v>
      </c>
      <c r="E21" s="29">
        <v>31</v>
      </c>
      <c r="F21" s="29">
        <v>-0.1</v>
      </c>
      <c r="G21" s="58">
        <v>1</v>
      </c>
    </row>
    <row r="22" spans="2:7" x14ac:dyDescent="0.25">
      <c r="C22" s="8">
        <v>120</v>
      </c>
      <c r="D22" s="15">
        <f>(D$2*($C22)^2)+(D$3*($C22)^1)+(D$4)</f>
        <v>41.479182999999999</v>
      </c>
      <c r="E22" s="15">
        <f>(E$2*($C22)^2)+(E$3*($C22)^1)+(E$4)</f>
        <v>38.412262999999996</v>
      </c>
      <c r="F22" s="36">
        <f>D22/D14</f>
        <v>10.36979575</v>
      </c>
      <c r="G22" s="36">
        <f>E22/E14</f>
        <v>6.4020438333333329</v>
      </c>
    </row>
    <row r="23" spans="2:7" x14ac:dyDescent="0.25">
      <c r="C23" s="8">
        <v>140</v>
      </c>
      <c r="D23" s="15">
        <f t="shared" ref="D23:E36" si="0">(D$2*($C23)^2)+(D$3*($C23)^1)+(D$4)</f>
        <v>53.149922999999994</v>
      </c>
      <c r="E23" s="15">
        <f t="shared" si="0"/>
        <v>45.904382999999996</v>
      </c>
      <c r="F23" s="36">
        <f t="shared" ref="F23:G28" si="1">D23/D15</f>
        <v>8.17691123076923</v>
      </c>
      <c r="G23" s="36">
        <f t="shared" si="1"/>
        <v>4.8320403157894729</v>
      </c>
    </row>
    <row r="24" spans="2:7" x14ac:dyDescent="0.25">
      <c r="C24" s="8">
        <v>160</v>
      </c>
      <c r="D24" s="15">
        <f t="shared" si="0"/>
        <v>65.935062999999985</v>
      </c>
      <c r="E24" s="15">
        <f t="shared" si="0"/>
        <v>53.482102999999995</v>
      </c>
      <c r="F24" s="36">
        <f t="shared" si="1"/>
        <v>7.0143684042553174</v>
      </c>
      <c r="G24" s="36">
        <f t="shared" si="1"/>
        <v>4.1458994573643402</v>
      </c>
    </row>
    <row r="25" spans="2:7" x14ac:dyDescent="0.25">
      <c r="C25" s="8">
        <v>180</v>
      </c>
      <c r="D25" s="15">
        <f t="shared" si="0"/>
        <v>79.834602999999987</v>
      </c>
      <c r="E25" s="15">
        <f t="shared" si="0"/>
        <v>61.145422999999994</v>
      </c>
      <c r="F25" s="36">
        <f t="shared" si="1"/>
        <v>6.0480759848484844</v>
      </c>
      <c r="G25" s="36">
        <f t="shared" si="1"/>
        <v>3.7283794512195123</v>
      </c>
    </row>
    <row r="26" spans="2:7" x14ac:dyDescent="0.25">
      <c r="C26" s="8">
        <v>200</v>
      </c>
      <c r="D26" s="15">
        <f t="shared" si="0"/>
        <v>94.848542999999992</v>
      </c>
      <c r="E26" s="15">
        <f t="shared" si="0"/>
        <v>68.894342999999992</v>
      </c>
      <c r="F26" s="36">
        <f t="shared" si="1"/>
        <v>5.5466984210526302</v>
      </c>
      <c r="G26" s="36">
        <f t="shared" si="1"/>
        <v>3.4447171499999998</v>
      </c>
    </row>
    <row r="27" spans="2:7" x14ac:dyDescent="0.25">
      <c r="C27" s="8">
        <v>220</v>
      </c>
      <c r="D27" s="15">
        <f t="shared" si="0"/>
        <v>110.976883</v>
      </c>
      <c r="E27" s="15">
        <f t="shared" si="0"/>
        <v>76.72886299999999</v>
      </c>
      <c r="F27" s="36">
        <f t="shared" si="1"/>
        <v>5.161715488372093</v>
      </c>
      <c r="G27" s="36">
        <f t="shared" si="1"/>
        <v>3.2239018067226883</v>
      </c>
    </row>
    <row r="28" spans="2:7" x14ac:dyDescent="0.25">
      <c r="C28" s="8">
        <v>240</v>
      </c>
      <c r="D28" s="15">
        <f t="shared" si="0"/>
        <v>128.21962300000001</v>
      </c>
      <c r="E28" s="15">
        <f t="shared" si="0"/>
        <v>84.648983000000001</v>
      </c>
      <c r="F28" s="36">
        <f t="shared" si="1"/>
        <v>4.9126292337164754</v>
      </c>
      <c r="G28" s="36">
        <f t="shared" si="1"/>
        <v>3.1006953479853481</v>
      </c>
    </row>
    <row r="29" spans="2:7" x14ac:dyDescent="0.25">
      <c r="C29" s="13">
        <v>260</v>
      </c>
      <c r="D29" s="15">
        <f t="shared" si="0"/>
        <v>146.576763</v>
      </c>
      <c r="E29" s="15">
        <f t="shared" si="0"/>
        <v>92.654702999999998</v>
      </c>
    </row>
    <row r="30" spans="2:7" x14ac:dyDescent="0.25">
      <c r="C30" s="13">
        <v>280</v>
      </c>
      <c r="D30" s="15">
        <f t="shared" si="0"/>
        <v>166.048303</v>
      </c>
      <c r="E30" s="15">
        <f t="shared" si="0"/>
        <v>100.74602299999999</v>
      </c>
    </row>
    <row r="31" spans="2:7" x14ac:dyDescent="0.25">
      <c r="C31" s="8">
        <v>300</v>
      </c>
      <c r="D31" s="15">
        <f t="shared" si="0"/>
        <v>186.634243</v>
      </c>
      <c r="E31" s="15">
        <f t="shared" si="0"/>
        <v>108.92294299999999</v>
      </c>
    </row>
    <row r="32" spans="2:7" x14ac:dyDescent="0.25">
      <c r="C32" s="8">
        <v>320</v>
      </c>
      <c r="D32" s="15">
        <f t="shared" si="0"/>
        <v>208.33458299999998</v>
      </c>
      <c r="E32" s="15">
        <f t="shared" si="0"/>
        <v>117.185463</v>
      </c>
    </row>
    <row r="33" spans="3:6" x14ac:dyDescent="0.25">
      <c r="C33" s="13">
        <v>340</v>
      </c>
      <c r="D33" s="15">
        <f t="shared" si="0"/>
        <v>231.14932300000001</v>
      </c>
      <c r="E33" s="15">
        <f t="shared" si="0"/>
        <v>125.53358299999998</v>
      </c>
    </row>
    <row r="34" spans="3:6" x14ac:dyDescent="0.25">
      <c r="C34" s="13">
        <v>360</v>
      </c>
      <c r="D34" s="15">
        <f t="shared" si="0"/>
        <v>255.078463</v>
      </c>
      <c r="E34" s="15">
        <f t="shared" si="0"/>
        <v>133.96730300000002</v>
      </c>
    </row>
    <row r="35" spans="3:6" x14ac:dyDescent="0.25">
      <c r="C35" s="13">
        <v>380</v>
      </c>
      <c r="D35" s="15">
        <f t="shared" si="0"/>
        <v>280.12200300000001</v>
      </c>
      <c r="E35" s="15">
        <f t="shared" si="0"/>
        <v>142.48662299999998</v>
      </c>
    </row>
    <row r="36" spans="3:6" x14ac:dyDescent="0.25">
      <c r="C36" s="13">
        <v>400</v>
      </c>
      <c r="D36" s="15">
        <f t="shared" si="0"/>
        <v>306.279943</v>
      </c>
      <c r="E36" s="15">
        <f t="shared" si="0"/>
        <v>151.091543</v>
      </c>
      <c r="F36" s="1">
        <f>D36/E36</f>
        <v>2.0271150649378171</v>
      </c>
    </row>
    <row r="39" spans="3:6" x14ac:dyDescent="0.25">
      <c r="C39" s="8">
        <v>120</v>
      </c>
    </row>
    <row r="40" spans="3:6" x14ac:dyDescent="0.25">
      <c r="C40" s="8">
        <v>140</v>
      </c>
    </row>
    <row r="41" spans="3:6" x14ac:dyDescent="0.25">
      <c r="C41" s="8">
        <v>160</v>
      </c>
    </row>
    <row r="42" spans="3:6" x14ac:dyDescent="0.25">
      <c r="C42" s="8">
        <v>180</v>
      </c>
    </row>
    <row r="43" spans="3:6" x14ac:dyDescent="0.25">
      <c r="C43" s="8">
        <v>200</v>
      </c>
    </row>
    <row r="44" spans="3:6" x14ac:dyDescent="0.25">
      <c r="C44" s="8">
        <v>220</v>
      </c>
    </row>
    <row r="45" spans="3:6" x14ac:dyDescent="0.25">
      <c r="C45" s="8">
        <v>240</v>
      </c>
    </row>
    <row r="46" spans="3:6" x14ac:dyDescent="0.25">
      <c r="C46" s="13">
        <v>260</v>
      </c>
    </row>
    <row r="47" spans="3:6" x14ac:dyDescent="0.25">
      <c r="C47" s="13">
        <v>280</v>
      </c>
    </row>
    <row r="48" spans="3:6" x14ac:dyDescent="0.25">
      <c r="C48" s="8">
        <v>300</v>
      </c>
    </row>
    <row r="49" spans="3:3" x14ac:dyDescent="0.25">
      <c r="C49" s="8">
        <v>320</v>
      </c>
    </row>
    <row r="50" spans="3:3" x14ac:dyDescent="0.25">
      <c r="C50" s="13">
        <v>340</v>
      </c>
    </row>
    <row r="51" spans="3:3" x14ac:dyDescent="0.25">
      <c r="C51" s="13">
        <v>360</v>
      </c>
    </row>
    <row r="52" spans="3:3" x14ac:dyDescent="0.25">
      <c r="C52" s="13">
        <v>380</v>
      </c>
    </row>
    <row r="53" spans="3:3" x14ac:dyDescent="0.25">
      <c r="C53" s="13">
        <v>400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"/>
  <dimension ref="C2:AK53"/>
  <sheetViews>
    <sheetView showGridLines="0" topLeftCell="A4" zoomScale="90" zoomScaleNormal="90" workbookViewId="0">
      <selection activeCell="F36" sqref="F36"/>
    </sheetView>
  </sheetViews>
  <sheetFormatPr defaultRowHeight="15" x14ac:dyDescent="0.25"/>
  <cols>
    <col min="1" max="22" width="9.28515625" customWidth="1"/>
  </cols>
  <sheetData>
    <row r="2" spans="3:37" x14ac:dyDescent="0.25">
      <c r="C2" s="48" t="s">
        <v>12</v>
      </c>
      <c r="D2" s="16">
        <v>1E-3</v>
      </c>
      <c r="E2" s="16">
        <v>1E-3</v>
      </c>
    </row>
    <row r="3" spans="3:37" x14ac:dyDescent="0.25">
      <c r="D3" s="16">
        <v>0.28999999999999998</v>
      </c>
      <c r="E3" s="16">
        <v>0.18</v>
      </c>
      <c r="AK3" t="s">
        <v>1</v>
      </c>
    </row>
    <row r="4" spans="3:37" x14ac:dyDescent="0.25">
      <c r="D4" s="16">
        <v>-8.1</v>
      </c>
      <c r="E4" s="16">
        <v>3</v>
      </c>
    </row>
    <row r="5" spans="3:37" x14ac:dyDescent="0.25">
      <c r="D5" s="16"/>
      <c r="E5" s="16"/>
    </row>
    <row r="6" spans="3:37" x14ac:dyDescent="0.25">
      <c r="C6" t="s">
        <v>10</v>
      </c>
      <c r="D6" s="1" t="s">
        <v>2</v>
      </c>
      <c r="E6" s="1" t="s">
        <v>3</v>
      </c>
    </row>
    <row r="7" spans="3:37" x14ac:dyDescent="0.25">
      <c r="C7" s="5">
        <v>1</v>
      </c>
      <c r="D7" s="6">
        <v>0.4</v>
      </c>
      <c r="E7" s="6">
        <v>0.1</v>
      </c>
      <c r="F7" s="6"/>
      <c r="G7" s="7"/>
    </row>
    <row r="8" spans="3:37" x14ac:dyDescent="0.25">
      <c r="C8" s="8">
        <v>2</v>
      </c>
      <c r="D8" s="3">
        <v>0.5</v>
      </c>
      <c r="E8" s="3">
        <v>0.1</v>
      </c>
      <c r="F8" s="3"/>
      <c r="G8" s="9"/>
    </row>
    <row r="9" spans="3:37" x14ac:dyDescent="0.25">
      <c r="C9" s="8">
        <v>3</v>
      </c>
      <c r="D9" s="4">
        <v>0.5</v>
      </c>
      <c r="E9" s="4">
        <v>0.1</v>
      </c>
      <c r="F9" s="4"/>
      <c r="G9" s="10"/>
    </row>
    <row r="10" spans="3:37" x14ac:dyDescent="0.25">
      <c r="C10" s="8">
        <v>4</v>
      </c>
      <c r="D10" s="3">
        <v>0.5</v>
      </c>
      <c r="E10" s="3">
        <v>0.2</v>
      </c>
      <c r="F10" s="3"/>
      <c r="G10" s="9"/>
    </row>
    <row r="11" spans="3:37" x14ac:dyDescent="0.25">
      <c r="C11" s="8">
        <v>5</v>
      </c>
      <c r="D11" s="3">
        <v>0.7</v>
      </c>
      <c r="E11" s="3">
        <v>0.4</v>
      </c>
      <c r="F11" s="3"/>
      <c r="G11" s="9"/>
    </row>
    <row r="12" spans="3:37" x14ac:dyDescent="0.25">
      <c r="C12" s="8">
        <v>10</v>
      </c>
      <c r="D12" s="4">
        <v>0.8</v>
      </c>
      <c r="E12" s="4">
        <v>1</v>
      </c>
      <c r="F12" s="4">
        <v>-0.2</v>
      </c>
      <c r="G12" s="11">
        <v>0.83</v>
      </c>
    </row>
    <row r="13" spans="3:37" x14ac:dyDescent="0.25">
      <c r="C13" s="8">
        <v>20</v>
      </c>
      <c r="D13" s="3">
        <v>2</v>
      </c>
      <c r="E13" s="3">
        <v>2.8</v>
      </c>
      <c r="F13" s="3">
        <v>-0.9</v>
      </c>
      <c r="G13" s="12">
        <v>0.69</v>
      </c>
    </row>
    <row r="14" spans="3:37" x14ac:dyDescent="0.25">
      <c r="C14" s="19">
        <v>30</v>
      </c>
      <c r="D14" s="20">
        <v>4</v>
      </c>
      <c r="E14" s="20">
        <v>6</v>
      </c>
      <c r="F14" s="3">
        <v>-2</v>
      </c>
      <c r="G14" s="12">
        <v>0.66</v>
      </c>
    </row>
    <row r="15" spans="3:37" x14ac:dyDescent="0.25">
      <c r="C15" s="8">
        <v>40</v>
      </c>
      <c r="D15" s="3">
        <v>6.5</v>
      </c>
      <c r="E15" s="3">
        <v>9.5</v>
      </c>
      <c r="F15" s="3">
        <v>-2.9</v>
      </c>
      <c r="G15" s="9">
        <v>0.69</v>
      </c>
    </row>
    <row r="16" spans="3:37" x14ac:dyDescent="0.25">
      <c r="C16" s="8">
        <v>50</v>
      </c>
      <c r="D16" s="3">
        <v>9.4</v>
      </c>
      <c r="E16" s="3">
        <v>12.9</v>
      </c>
      <c r="F16" s="3">
        <v>-3.5</v>
      </c>
      <c r="G16" s="9">
        <v>0.73</v>
      </c>
    </row>
    <row r="17" spans="3:7" x14ac:dyDescent="0.25">
      <c r="C17" s="8">
        <v>60</v>
      </c>
      <c r="D17" s="3">
        <v>13.2</v>
      </c>
      <c r="E17" s="3">
        <v>16.399999999999999</v>
      </c>
      <c r="F17" s="17">
        <v>-3.2</v>
      </c>
      <c r="G17" s="12">
        <v>0.81</v>
      </c>
    </row>
    <row r="18" spans="3:7" x14ac:dyDescent="0.25">
      <c r="C18" s="19">
        <v>70</v>
      </c>
      <c r="D18" s="49">
        <v>17.100000000000001</v>
      </c>
      <c r="E18" s="49">
        <v>20</v>
      </c>
      <c r="F18" s="18">
        <v>-2.9</v>
      </c>
      <c r="G18" s="11">
        <v>0.85</v>
      </c>
    </row>
    <row r="19" spans="3:7" x14ac:dyDescent="0.25">
      <c r="C19" s="22">
        <v>80</v>
      </c>
      <c r="D19" s="23">
        <v>21.5</v>
      </c>
      <c r="E19" s="24">
        <v>23.8</v>
      </c>
      <c r="F19" s="17">
        <v>-2.2999999999999998</v>
      </c>
      <c r="G19" s="12">
        <v>0.9</v>
      </c>
    </row>
    <row r="20" spans="3:7" x14ac:dyDescent="0.25">
      <c r="C20" s="25">
        <v>90</v>
      </c>
      <c r="D20" s="3">
        <v>26.1</v>
      </c>
      <c r="E20" s="26">
        <v>27.3</v>
      </c>
      <c r="F20" s="17">
        <v>-1.2</v>
      </c>
      <c r="G20" s="12">
        <v>0.96</v>
      </c>
    </row>
    <row r="21" spans="3:7" x14ac:dyDescent="0.25">
      <c r="C21" s="28">
        <v>100</v>
      </c>
      <c r="D21" s="29">
        <v>30.9</v>
      </c>
      <c r="E21" s="30">
        <v>31</v>
      </c>
      <c r="F21" s="17">
        <v>-0.1</v>
      </c>
      <c r="G21" s="12">
        <v>1</v>
      </c>
    </row>
    <row r="22" spans="3:7" x14ac:dyDescent="0.25">
      <c r="C22" s="8">
        <v>120</v>
      </c>
      <c r="D22" s="15">
        <f>(D$2*($C22)^2)+(D$3*($C22)^1)+(D$4)</f>
        <v>41.099999999999994</v>
      </c>
      <c r="E22" s="15">
        <f>(E$2*($C22)^2)+(E$3*($C22)^1)+(E$4)</f>
        <v>39</v>
      </c>
      <c r="F22" s="36"/>
      <c r="G22" s="36"/>
    </row>
    <row r="23" spans="3:7" x14ac:dyDescent="0.25">
      <c r="C23" s="8">
        <v>140</v>
      </c>
      <c r="D23" s="15">
        <f t="shared" ref="D23:E36" si="0">(D$2*($C23)^2)+(D$3*($C23)^1)+(D$4)</f>
        <v>52.099999999999994</v>
      </c>
      <c r="E23" s="15">
        <f t="shared" si="0"/>
        <v>47.8</v>
      </c>
      <c r="F23" s="36"/>
      <c r="G23" s="36"/>
    </row>
    <row r="24" spans="3:7" x14ac:dyDescent="0.25">
      <c r="C24" s="8">
        <v>160</v>
      </c>
      <c r="D24" s="15">
        <f t="shared" si="0"/>
        <v>63.9</v>
      </c>
      <c r="E24" s="15">
        <f t="shared" si="0"/>
        <v>57.4</v>
      </c>
      <c r="F24" s="36"/>
      <c r="G24" s="36"/>
    </row>
    <row r="25" spans="3:7" x14ac:dyDescent="0.25">
      <c r="C25" s="8">
        <v>180</v>
      </c>
      <c r="D25" s="15">
        <f t="shared" si="0"/>
        <v>76.5</v>
      </c>
      <c r="E25" s="15">
        <f t="shared" si="0"/>
        <v>67.8</v>
      </c>
      <c r="F25" s="36"/>
      <c r="G25" s="36"/>
    </row>
    <row r="26" spans="3:7" x14ac:dyDescent="0.25">
      <c r="C26" s="8">
        <v>200</v>
      </c>
      <c r="D26" s="51">
        <f t="shared" si="0"/>
        <v>89.9</v>
      </c>
      <c r="E26" s="51">
        <f t="shared" si="0"/>
        <v>79</v>
      </c>
      <c r="F26" s="36"/>
      <c r="G26" s="36"/>
    </row>
    <row r="27" spans="3:7" x14ac:dyDescent="0.25">
      <c r="C27" s="8">
        <v>220</v>
      </c>
      <c r="D27" s="15">
        <f t="shared" si="0"/>
        <v>104.1</v>
      </c>
      <c r="E27" s="15">
        <f t="shared" si="0"/>
        <v>91</v>
      </c>
      <c r="F27" s="36"/>
      <c r="G27" s="36"/>
    </row>
    <row r="28" spans="3:7" x14ac:dyDescent="0.25">
      <c r="C28" s="8">
        <v>240</v>
      </c>
      <c r="D28" s="15">
        <f t="shared" si="0"/>
        <v>119.1</v>
      </c>
      <c r="E28" s="15">
        <f t="shared" si="0"/>
        <v>103.8</v>
      </c>
      <c r="F28" s="36"/>
      <c r="G28" s="36"/>
    </row>
    <row r="29" spans="3:7" x14ac:dyDescent="0.25">
      <c r="C29" s="13">
        <v>260</v>
      </c>
      <c r="D29" s="15">
        <f t="shared" si="0"/>
        <v>134.9</v>
      </c>
      <c r="E29" s="15">
        <f t="shared" si="0"/>
        <v>117.39999999999999</v>
      </c>
    </row>
    <row r="30" spans="3:7" x14ac:dyDescent="0.25">
      <c r="C30" s="13">
        <v>280</v>
      </c>
      <c r="D30" s="15">
        <f t="shared" si="0"/>
        <v>151.5</v>
      </c>
      <c r="E30" s="15">
        <f t="shared" si="0"/>
        <v>131.80000000000001</v>
      </c>
    </row>
    <row r="31" spans="3:7" x14ac:dyDescent="0.25">
      <c r="C31" s="8">
        <v>300</v>
      </c>
      <c r="D31" s="51">
        <f t="shared" si="0"/>
        <v>168.9</v>
      </c>
      <c r="E31" s="51">
        <f t="shared" si="0"/>
        <v>147</v>
      </c>
    </row>
    <row r="32" spans="3:7" x14ac:dyDescent="0.25">
      <c r="C32" s="8">
        <v>320</v>
      </c>
      <c r="D32" s="15">
        <f t="shared" si="0"/>
        <v>187.1</v>
      </c>
      <c r="E32" s="15">
        <f t="shared" si="0"/>
        <v>163</v>
      </c>
    </row>
    <row r="33" spans="3:6" x14ac:dyDescent="0.25">
      <c r="C33" s="13">
        <v>340</v>
      </c>
      <c r="D33" s="15">
        <f t="shared" si="0"/>
        <v>206.1</v>
      </c>
      <c r="E33" s="15">
        <f t="shared" si="0"/>
        <v>179.8</v>
      </c>
    </row>
    <row r="34" spans="3:6" x14ac:dyDescent="0.25">
      <c r="C34" s="13">
        <v>360</v>
      </c>
      <c r="D34" s="15">
        <f t="shared" si="0"/>
        <v>225.9</v>
      </c>
      <c r="E34" s="15">
        <f t="shared" si="0"/>
        <v>197.39999999999998</v>
      </c>
    </row>
    <row r="35" spans="3:6" x14ac:dyDescent="0.25">
      <c r="C35" s="13">
        <v>380</v>
      </c>
      <c r="D35" s="15">
        <f t="shared" si="0"/>
        <v>246.5</v>
      </c>
      <c r="E35" s="15">
        <f t="shared" si="0"/>
        <v>215.8</v>
      </c>
    </row>
    <row r="36" spans="3:6" x14ac:dyDescent="0.25">
      <c r="C36" s="13">
        <v>400</v>
      </c>
      <c r="D36" s="51">
        <f t="shared" si="0"/>
        <v>267.89999999999998</v>
      </c>
      <c r="E36" s="51">
        <f t="shared" si="0"/>
        <v>235</v>
      </c>
      <c r="F36" s="1">
        <f>D36/E36</f>
        <v>1.1399999999999999</v>
      </c>
    </row>
    <row r="39" spans="3:6" x14ac:dyDescent="0.25">
      <c r="C39" s="8">
        <v>120</v>
      </c>
    </row>
    <row r="40" spans="3:6" x14ac:dyDescent="0.25">
      <c r="C40" s="8">
        <v>140</v>
      </c>
    </row>
    <row r="41" spans="3:6" x14ac:dyDescent="0.25">
      <c r="C41" s="8">
        <v>160</v>
      </c>
    </row>
    <row r="42" spans="3:6" x14ac:dyDescent="0.25">
      <c r="C42" s="8">
        <v>180</v>
      </c>
    </row>
    <row r="43" spans="3:6" x14ac:dyDescent="0.25">
      <c r="C43" s="8">
        <v>200</v>
      </c>
    </row>
    <row r="44" spans="3:6" x14ac:dyDescent="0.25">
      <c r="C44" s="8">
        <v>220</v>
      </c>
    </row>
    <row r="45" spans="3:6" x14ac:dyDescent="0.25">
      <c r="C45" s="8">
        <v>240</v>
      </c>
    </row>
    <row r="46" spans="3:6" x14ac:dyDescent="0.25">
      <c r="C46" s="13">
        <v>260</v>
      </c>
    </row>
    <row r="47" spans="3:6" x14ac:dyDescent="0.25">
      <c r="C47" s="13">
        <v>280</v>
      </c>
    </row>
    <row r="48" spans="3:6" x14ac:dyDescent="0.25">
      <c r="C48" s="8">
        <v>300</v>
      </c>
    </row>
    <row r="49" spans="3:3" x14ac:dyDescent="0.25">
      <c r="C49" s="8">
        <v>320</v>
      </c>
    </row>
    <row r="50" spans="3:3" x14ac:dyDescent="0.25">
      <c r="C50" s="13">
        <v>340</v>
      </c>
    </row>
    <row r="51" spans="3:3" x14ac:dyDescent="0.25">
      <c r="C51" s="13">
        <v>360</v>
      </c>
    </row>
    <row r="52" spans="3:3" x14ac:dyDescent="0.25">
      <c r="C52" s="13">
        <v>380</v>
      </c>
    </row>
    <row r="53" spans="3:3" x14ac:dyDescent="0.25">
      <c r="C53" s="13">
        <v>400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/>
  <dimension ref="C2:AK53"/>
  <sheetViews>
    <sheetView showGridLines="0" topLeftCell="A4" zoomScale="90" zoomScaleNormal="90" workbookViewId="0">
      <selection activeCell="F36" sqref="F36"/>
    </sheetView>
  </sheetViews>
  <sheetFormatPr defaultRowHeight="15" x14ac:dyDescent="0.25"/>
  <cols>
    <col min="1" max="22" width="9.28515625" customWidth="1"/>
  </cols>
  <sheetData>
    <row r="2" spans="3:37" x14ac:dyDescent="0.25">
      <c r="C2" s="48" t="s">
        <v>11</v>
      </c>
      <c r="D2" s="47">
        <v>0.48</v>
      </c>
      <c r="E2" s="47">
        <v>0.37</v>
      </c>
    </row>
    <row r="3" spans="3:37" x14ac:dyDescent="0.25">
      <c r="D3" s="47">
        <v>-17.100000000000001</v>
      </c>
      <c r="E3" s="47">
        <v>-6</v>
      </c>
      <c r="AK3" t="s">
        <v>1</v>
      </c>
    </row>
    <row r="4" spans="3:37" x14ac:dyDescent="0.25">
      <c r="D4" s="16"/>
      <c r="E4" s="16"/>
    </row>
    <row r="5" spans="3:37" x14ac:dyDescent="0.25">
      <c r="D5" s="16"/>
      <c r="E5" s="16"/>
    </row>
    <row r="6" spans="3:37" x14ac:dyDescent="0.25">
      <c r="C6" t="s">
        <v>10</v>
      </c>
      <c r="D6" s="50" t="s">
        <v>2</v>
      </c>
      <c r="E6" s="1" t="s">
        <v>3</v>
      </c>
      <c r="I6" s="2" t="s">
        <v>13</v>
      </c>
    </row>
    <row r="7" spans="3:37" x14ac:dyDescent="0.25">
      <c r="C7" s="5">
        <v>1</v>
      </c>
      <c r="D7" s="6">
        <v>0.4</v>
      </c>
      <c r="E7" s="6">
        <v>0.1</v>
      </c>
      <c r="F7" s="6"/>
      <c r="G7" s="7"/>
    </row>
    <row r="8" spans="3:37" x14ac:dyDescent="0.25">
      <c r="C8" s="8">
        <v>2</v>
      </c>
      <c r="D8" s="3">
        <v>0.5</v>
      </c>
      <c r="E8" s="3">
        <v>0.1</v>
      </c>
      <c r="F8" s="3"/>
      <c r="G8" s="9"/>
    </row>
    <row r="9" spans="3:37" x14ac:dyDescent="0.25">
      <c r="C9" s="8">
        <v>3</v>
      </c>
      <c r="D9" s="4">
        <v>0.5</v>
      </c>
      <c r="E9" s="4">
        <v>0.1</v>
      </c>
      <c r="F9" s="4"/>
      <c r="G9" s="10"/>
    </row>
    <row r="10" spans="3:37" x14ac:dyDescent="0.25">
      <c r="C10" s="8">
        <v>4</v>
      </c>
      <c r="D10" s="3">
        <v>0.5</v>
      </c>
      <c r="E10" s="3">
        <v>0.2</v>
      </c>
      <c r="F10" s="3"/>
      <c r="G10" s="9"/>
    </row>
    <row r="11" spans="3:37" x14ac:dyDescent="0.25">
      <c r="C11" s="8">
        <v>5</v>
      </c>
      <c r="D11" s="3">
        <v>0.7</v>
      </c>
      <c r="E11" s="3">
        <v>0.4</v>
      </c>
      <c r="F11" s="3"/>
      <c r="G11" s="9"/>
    </row>
    <row r="12" spans="3:37" x14ac:dyDescent="0.25">
      <c r="C12" s="8">
        <v>10</v>
      </c>
      <c r="D12" s="4">
        <v>0.8</v>
      </c>
      <c r="E12" s="4">
        <v>1</v>
      </c>
      <c r="F12" s="4">
        <v>-0.2</v>
      </c>
      <c r="G12" s="11">
        <v>0.83</v>
      </c>
    </row>
    <row r="13" spans="3:37" x14ac:dyDescent="0.25">
      <c r="C13" s="8">
        <v>20</v>
      </c>
      <c r="D13" s="3">
        <v>2</v>
      </c>
      <c r="E13" s="3">
        <v>2.8</v>
      </c>
      <c r="F13" s="3">
        <v>-0.9</v>
      </c>
      <c r="G13" s="12">
        <v>0.69</v>
      </c>
    </row>
    <row r="14" spans="3:37" x14ac:dyDescent="0.25">
      <c r="C14" s="19">
        <v>30</v>
      </c>
      <c r="D14" s="20">
        <v>4</v>
      </c>
      <c r="E14" s="20">
        <v>6</v>
      </c>
      <c r="F14" s="3">
        <v>-2</v>
      </c>
      <c r="G14" s="12">
        <v>0.66</v>
      </c>
    </row>
    <row r="15" spans="3:37" x14ac:dyDescent="0.25">
      <c r="C15" s="8">
        <v>40</v>
      </c>
      <c r="D15" s="3">
        <v>6.5</v>
      </c>
      <c r="E15" s="3">
        <v>9.5</v>
      </c>
      <c r="F15" s="17">
        <v>-2.9</v>
      </c>
      <c r="G15" s="12">
        <v>0.69</v>
      </c>
    </row>
    <row r="16" spans="3:37" x14ac:dyDescent="0.25">
      <c r="C16" s="19">
        <v>50</v>
      </c>
      <c r="D16" s="20">
        <v>9.4</v>
      </c>
      <c r="E16" s="20">
        <v>12.9</v>
      </c>
      <c r="F16" s="17">
        <v>-3.5</v>
      </c>
      <c r="G16" s="12">
        <v>0.73</v>
      </c>
    </row>
    <row r="17" spans="3:7" x14ac:dyDescent="0.25">
      <c r="C17" s="8">
        <v>60</v>
      </c>
      <c r="D17" s="3">
        <v>13.2</v>
      </c>
      <c r="E17" s="3">
        <v>16.399999999999999</v>
      </c>
      <c r="F17" s="17">
        <v>-3.2</v>
      </c>
      <c r="G17" s="12">
        <v>0.81</v>
      </c>
    </row>
    <row r="18" spans="3:7" x14ac:dyDescent="0.25">
      <c r="C18" s="8">
        <v>70</v>
      </c>
      <c r="D18" s="4">
        <v>17.100000000000001</v>
      </c>
      <c r="E18" s="4">
        <v>20</v>
      </c>
      <c r="F18" s="18">
        <v>-2.9</v>
      </c>
      <c r="G18" s="11">
        <v>0.85</v>
      </c>
    </row>
    <row r="19" spans="3:7" x14ac:dyDescent="0.25">
      <c r="C19" s="19">
        <v>80</v>
      </c>
      <c r="D19" s="20">
        <v>21.5</v>
      </c>
      <c r="E19" s="20">
        <v>23.8</v>
      </c>
      <c r="F19" s="17">
        <v>-2.2999999999999998</v>
      </c>
      <c r="G19" s="12">
        <v>0.9</v>
      </c>
    </row>
    <row r="20" spans="3:7" x14ac:dyDescent="0.25">
      <c r="C20" s="22">
        <v>90</v>
      </c>
      <c r="D20" s="23">
        <v>26.1</v>
      </c>
      <c r="E20" s="24">
        <v>27.3</v>
      </c>
      <c r="F20" s="17">
        <v>-1.2</v>
      </c>
      <c r="G20" s="12">
        <v>0.96</v>
      </c>
    </row>
    <row r="21" spans="3:7" x14ac:dyDescent="0.25">
      <c r="C21" s="28">
        <v>100</v>
      </c>
      <c r="D21" s="29">
        <v>30.9</v>
      </c>
      <c r="E21" s="30">
        <v>31</v>
      </c>
      <c r="F21" s="17">
        <v>-0.1</v>
      </c>
      <c r="G21" s="12">
        <v>1</v>
      </c>
    </row>
    <row r="22" spans="3:7" x14ac:dyDescent="0.25">
      <c r="C22" s="8">
        <v>120</v>
      </c>
      <c r="D22" s="15">
        <f>(D$2*($C22)^1)+(D$3)</f>
        <v>40.499999999999993</v>
      </c>
      <c r="E22" s="15">
        <f>(E$2*($C22)^1)+(E$3)</f>
        <v>38.4</v>
      </c>
    </row>
    <row r="23" spans="3:7" x14ac:dyDescent="0.25">
      <c r="C23" s="8">
        <v>140</v>
      </c>
      <c r="D23" s="15">
        <f t="shared" ref="D23:E36" si="0">(D$2*($C23)^1)+(D$3)</f>
        <v>50.1</v>
      </c>
      <c r="E23" s="15">
        <f t="shared" si="0"/>
        <v>45.8</v>
      </c>
    </row>
    <row r="24" spans="3:7" x14ac:dyDescent="0.25">
      <c r="C24" s="8">
        <v>160</v>
      </c>
      <c r="D24" s="15">
        <f t="shared" si="0"/>
        <v>59.699999999999996</v>
      </c>
      <c r="E24" s="15">
        <f t="shared" si="0"/>
        <v>53.2</v>
      </c>
    </row>
    <row r="25" spans="3:7" x14ac:dyDescent="0.25">
      <c r="C25" s="8">
        <v>180</v>
      </c>
      <c r="D25" s="15">
        <f t="shared" si="0"/>
        <v>69.299999999999983</v>
      </c>
      <c r="E25" s="15">
        <f t="shared" si="0"/>
        <v>60.599999999999994</v>
      </c>
      <c r="F25" s="1" t="s">
        <v>14</v>
      </c>
      <c r="G25" s="1" t="s">
        <v>14</v>
      </c>
    </row>
    <row r="26" spans="3:7" x14ac:dyDescent="0.25">
      <c r="C26" s="8">
        <v>200</v>
      </c>
      <c r="D26" s="15">
        <f t="shared" si="0"/>
        <v>78.900000000000006</v>
      </c>
      <c r="E26" s="15">
        <f t="shared" si="0"/>
        <v>68</v>
      </c>
      <c r="F26" s="1"/>
      <c r="G26" s="1"/>
    </row>
    <row r="27" spans="3:7" x14ac:dyDescent="0.25">
      <c r="C27" s="8">
        <v>220</v>
      </c>
      <c r="D27" s="15">
        <f t="shared" si="0"/>
        <v>88.5</v>
      </c>
      <c r="E27" s="15">
        <f t="shared" si="0"/>
        <v>75.400000000000006</v>
      </c>
      <c r="F27" s="1"/>
      <c r="G27" s="1"/>
    </row>
    <row r="28" spans="3:7" x14ac:dyDescent="0.25">
      <c r="C28" s="8">
        <v>240</v>
      </c>
      <c r="D28" s="15">
        <f t="shared" si="0"/>
        <v>98.1</v>
      </c>
      <c r="E28" s="15">
        <f t="shared" si="0"/>
        <v>82.8</v>
      </c>
      <c r="F28" s="1"/>
      <c r="G28" s="1"/>
    </row>
    <row r="29" spans="3:7" x14ac:dyDescent="0.25">
      <c r="C29" s="13">
        <v>260</v>
      </c>
      <c r="D29" s="15">
        <f t="shared" si="0"/>
        <v>107.69999999999999</v>
      </c>
      <c r="E29" s="15">
        <f t="shared" si="0"/>
        <v>90.2</v>
      </c>
      <c r="F29" s="1"/>
      <c r="G29" s="1"/>
    </row>
    <row r="30" spans="3:7" x14ac:dyDescent="0.25">
      <c r="C30" s="13">
        <v>280</v>
      </c>
      <c r="D30" s="52">
        <f t="shared" si="0"/>
        <v>117.30000000000001</v>
      </c>
      <c r="E30" s="52">
        <f t="shared" si="0"/>
        <v>97.6</v>
      </c>
      <c r="F30" s="1"/>
      <c r="G30" s="1"/>
    </row>
    <row r="31" spans="3:7" x14ac:dyDescent="0.25">
      <c r="C31" s="8">
        <v>300</v>
      </c>
      <c r="D31" s="15">
        <f t="shared" si="0"/>
        <v>126.9</v>
      </c>
      <c r="E31" s="15">
        <f t="shared" si="0"/>
        <v>105</v>
      </c>
      <c r="F31" s="1"/>
      <c r="G31" s="1"/>
    </row>
    <row r="32" spans="3:7" x14ac:dyDescent="0.25">
      <c r="C32" s="8">
        <v>320</v>
      </c>
      <c r="D32" s="15">
        <f t="shared" si="0"/>
        <v>136.5</v>
      </c>
      <c r="E32" s="15">
        <f t="shared" si="0"/>
        <v>112.4</v>
      </c>
      <c r="F32" s="1"/>
      <c r="G32" s="1"/>
    </row>
    <row r="33" spans="3:9" x14ac:dyDescent="0.25">
      <c r="C33" s="13">
        <v>340</v>
      </c>
      <c r="D33" s="15">
        <f t="shared" si="0"/>
        <v>146.1</v>
      </c>
      <c r="E33" s="15">
        <f t="shared" si="0"/>
        <v>119.8</v>
      </c>
      <c r="F33" s="1"/>
      <c r="G33" s="1"/>
    </row>
    <row r="34" spans="3:9" x14ac:dyDescent="0.25">
      <c r="C34" s="13">
        <v>360</v>
      </c>
      <c r="D34" s="15">
        <f t="shared" si="0"/>
        <v>155.69999999999999</v>
      </c>
      <c r="E34" s="15">
        <f t="shared" si="0"/>
        <v>127.19999999999999</v>
      </c>
      <c r="F34" s="1"/>
      <c r="G34" s="1"/>
    </row>
    <row r="35" spans="3:9" x14ac:dyDescent="0.25">
      <c r="C35" s="13">
        <v>380</v>
      </c>
      <c r="D35" s="15">
        <f t="shared" si="0"/>
        <v>165.3</v>
      </c>
      <c r="E35" s="15">
        <f t="shared" si="0"/>
        <v>134.6</v>
      </c>
      <c r="F35" s="1"/>
      <c r="G35" s="1"/>
    </row>
    <row r="36" spans="3:9" x14ac:dyDescent="0.25">
      <c r="C36" s="13">
        <v>400</v>
      </c>
      <c r="D36" s="15">
        <f t="shared" si="0"/>
        <v>174.9</v>
      </c>
      <c r="E36" s="15">
        <f t="shared" si="0"/>
        <v>142</v>
      </c>
      <c r="F36" s="1">
        <f>D36/E36</f>
        <v>1.2316901408450704</v>
      </c>
      <c r="I36" s="1"/>
    </row>
    <row r="37" spans="3:9" x14ac:dyDescent="0.25">
      <c r="F37" s="1">
        <f>245.4/171.4</f>
        <v>1.4317386231038507</v>
      </c>
    </row>
    <row r="39" spans="3:9" x14ac:dyDescent="0.25">
      <c r="C39" s="8">
        <v>120</v>
      </c>
    </row>
    <row r="40" spans="3:9" x14ac:dyDescent="0.25">
      <c r="C40" s="8">
        <v>140</v>
      </c>
    </row>
    <row r="41" spans="3:9" x14ac:dyDescent="0.25">
      <c r="C41" s="8">
        <v>160</v>
      </c>
    </row>
    <row r="42" spans="3:9" x14ac:dyDescent="0.25">
      <c r="C42" s="8">
        <v>180</v>
      </c>
    </row>
    <row r="43" spans="3:9" x14ac:dyDescent="0.25">
      <c r="C43" s="8">
        <v>200</v>
      </c>
    </row>
    <row r="44" spans="3:9" x14ac:dyDescent="0.25">
      <c r="C44" s="8">
        <v>220</v>
      </c>
    </row>
    <row r="45" spans="3:9" x14ac:dyDescent="0.25">
      <c r="C45" s="8">
        <v>240</v>
      </c>
    </row>
    <row r="46" spans="3:9" x14ac:dyDescent="0.25">
      <c r="C46" s="13">
        <v>260</v>
      </c>
    </row>
    <row r="47" spans="3:9" x14ac:dyDescent="0.25">
      <c r="C47" s="13">
        <v>280</v>
      </c>
    </row>
    <row r="48" spans="3:9" x14ac:dyDescent="0.25">
      <c r="C48" s="8">
        <v>300</v>
      </c>
    </row>
    <row r="49" spans="3:3" x14ac:dyDescent="0.25">
      <c r="C49" s="8">
        <v>320</v>
      </c>
    </row>
    <row r="50" spans="3:3" x14ac:dyDescent="0.25">
      <c r="C50" s="13">
        <v>340</v>
      </c>
    </row>
    <row r="51" spans="3:3" x14ac:dyDescent="0.25">
      <c r="C51" s="13">
        <v>360</v>
      </c>
    </row>
    <row r="52" spans="3:3" x14ac:dyDescent="0.25">
      <c r="C52" s="13">
        <v>380</v>
      </c>
    </row>
    <row r="53" spans="3:3" x14ac:dyDescent="0.25">
      <c r="C53" s="13">
        <v>400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/>
  <dimension ref="E3:M18"/>
  <sheetViews>
    <sheetView showGridLines="0" workbookViewId="0"/>
  </sheetViews>
  <sheetFormatPr defaultRowHeight="15" x14ac:dyDescent="0.25"/>
  <sheetData>
    <row r="3" spans="5:13" x14ac:dyDescent="0.25">
      <c r="E3" t="s">
        <v>0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L3" s="2" t="s">
        <v>9</v>
      </c>
    </row>
    <row r="4" spans="5:13" x14ac:dyDescent="0.25">
      <c r="E4" s="41">
        <v>1</v>
      </c>
      <c r="F4" s="42">
        <v>2.2999999999999998</v>
      </c>
      <c r="G4" s="43">
        <v>0.69340000000000002</v>
      </c>
      <c r="H4" s="43">
        <v>0.44990000000000002</v>
      </c>
      <c r="I4" s="42">
        <v>5.0019</v>
      </c>
      <c r="J4" s="42">
        <v>1.8547</v>
      </c>
      <c r="L4" s="42">
        <v>3.2</v>
      </c>
      <c r="M4">
        <f>F4+L4</f>
        <v>5.5</v>
      </c>
    </row>
    <row r="5" spans="5:13" x14ac:dyDescent="0.25">
      <c r="E5" s="41">
        <v>2</v>
      </c>
      <c r="F5" s="44">
        <v>3.1</v>
      </c>
      <c r="G5" s="44">
        <v>1.3245</v>
      </c>
      <c r="H5" s="44">
        <v>0.53169999999999995</v>
      </c>
      <c r="I5" s="44">
        <v>5.0643000000000002</v>
      </c>
      <c r="J5" s="44">
        <v>1.8794999999999999</v>
      </c>
      <c r="L5" s="42">
        <v>3.2</v>
      </c>
      <c r="M5">
        <f t="shared" ref="M5:M18" si="0">F5+L5</f>
        <v>6.3000000000000007</v>
      </c>
    </row>
    <row r="6" spans="5:13" x14ac:dyDescent="0.25">
      <c r="E6" s="41">
        <v>3</v>
      </c>
      <c r="F6" s="45">
        <v>3.7</v>
      </c>
      <c r="G6" s="46">
        <v>1.8309</v>
      </c>
      <c r="H6" s="46">
        <v>0.49080000000000001</v>
      </c>
      <c r="I6" s="45">
        <v>5.1032000000000002</v>
      </c>
      <c r="J6" s="45">
        <v>1.9750000000000001</v>
      </c>
      <c r="L6" s="42">
        <v>3.2</v>
      </c>
      <c r="M6">
        <f t="shared" si="0"/>
        <v>6.9</v>
      </c>
    </row>
    <row r="7" spans="5:13" x14ac:dyDescent="0.25">
      <c r="E7" s="41">
        <v>4</v>
      </c>
      <c r="F7" s="44">
        <v>4.4000000000000004</v>
      </c>
      <c r="G7" s="44">
        <v>2.3841000000000001</v>
      </c>
      <c r="H7" s="44">
        <v>0.49080000000000001</v>
      </c>
      <c r="I7" s="44">
        <v>5.1265999999999998</v>
      </c>
      <c r="J7" s="44">
        <v>1.9984999999999999</v>
      </c>
      <c r="L7" s="42">
        <v>3.2</v>
      </c>
      <c r="M7">
        <f t="shared" si="0"/>
        <v>7.6000000000000005</v>
      </c>
    </row>
    <row r="8" spans="5:13" x14ac:dyDescent="0.25">
      <c r="E8" s="41">
        <v>5</v>
      </c>
      <c r="F8" s="44">
        <v>4.8</v>
      </c>
      <c r="G8" s="44">
        <v>2.9217</v>
      </c>
      <c r="H8" s="44">
        <v>0.65449999999999997</v>
      </c>
      <c r="I8" s="44">
        <v>5.1344000000000003</v>
      </c>
      <c r="J8" s="44">
        <v>1.7894000000000001</v>
      </c>
      <c r="L8" s="42">
        <v>3.2</v>
      </c>
      <c r="M8">
        <f t="shared" si="0"/>
        <v>8</v>
      </c>
    </row>
    <row r="9" spans="5:13" x14ac:dyDescent="0.25">
      <c r="E9" s="41">
        <v>10</v>
      </c>
      <c r="F9" s="45">
        <v>7</v>
      </c>
      <c r="G9" s="46">
        <v>4.9084000000000003</v>
      </c>
      <c r="H9" s="46">
        <v>0.81810000000000005</v>
      </c>
      <c r="I9" s="45">
        <v>5.1421999999999999</v>
      </c>
      <c r="J9" s="45">
        <v>1.8312999999999999</v>
      </c>
      <c r="L9" s="42">
        <v>3.2</v>
      </c>
      <c r="M9">
        <f t="shared" si="0"/>
        <v>10.199999999999999</v>
      </c>
    </row>
    <row r="10" spans="5:13" x14ac:dyDescent="0.25">
      <c r="E10" s="41">
        <v>20</v>
      </c>
      <c r="F10" s="44">
        <v>10.6</v>
      </c>
      <c r="G10" s="44">
        <v>7.3704999999999998</v>
      </c>
      <c r="H10" s="44">
        <v>1.9634</v>
      </c>
      <c r="I10" s="44">
        <v>5.0953999999999997</v>
      </c>
      <c r="J10" s="44">
        <v>1.7707999999999999</v>
      </c>
      <c r="L10" s="42">
        <v>3.2</v>
      </c>
      <c r="M10">
        <f t="shared" si="0"/>
        <v>13.8</v>
      </c>
    </row>
    <row r="11" spans="5:13" x14ac:dyDescent="0.25">
      <c r="E11" s="41">
        <v>30</v>
      </c>
      <c r="F11" s="44">
        <v>14.4</v>
      </c>
      <c r="G11" s="44">
        <v>9.1468000000000007</v>
      </c>
      <c r="H11" s="44">
        <v>4.0086000000000004</v>
      </c>
      <c r="I11" s="44">
        <v>5.0643000000000002</v>
      </c>
      <c r="J11" s="44">
        <v>1.7803</v>
      </c>
      <c r="L11" s="42">
        <v>3.2</v>
      </c>
      <c r="M11">
        <f t="shared" si="0"/>
        <v>17.600000000000001</v>
      </c>
    </row>
    <row r="12" spans="5:13" x14ac:dyDescent="0.25">
      <c r="E12" s="41">
        <v>40</v>
      </c>
      <c r="F12" s="44">
        <v>18.5</v>
      </c>
      <c r="G12" s="44">
        <v>10.6272</v>
      </c>
      <c r="H12" s="44">
        <v>6.5446</v>
      </c>
      <c r="I12" s="44">
        <v>5.0487000000000002</v>
      </c>
      <c r="J12" s="44">
        <v>1.9795</v>
      </c>
      <c r="L12" s="42">
        <v>3.2</v>
      </c>
      <c r="M12">
        <f t="shared" si="0"/>
        <v>21.7</v>
      </c>
    </row>
    <row r="13" spans="5:13" x14ac:dyDescent="0.25">
      <c r="E13" s="41">
        <v>50</v>
      </c>
      <c r="F13" s="44">
        <v>23.1</v>
      </c>
      <c r="G13" s="44">
        <v>12.021800000000001</v>
      </c>
      <c r="H13" s="44">
        <v>9.4078999999999997</v>
      </c>
      <c r="I13" s="44">
        <v>5.0564999999999998</v>
      </c>
      <c r="J13" s="44">
        <v>2.3138000000000001</v>
      </c>
      <c r="L13" s="42">
        <v>3.2</v>
      </c>
      <c r="M13">
        <f t="shared" si="0"/>
        <v>26.3</v>
      </c>
    </row>
    <row r="14" spans="5:13" x14ac:dyDescent="0.25">
      <c r="E14" s="41">
        <v>60</v>
      </c>
      <c r="F14" s="44">
        <v>28.6</v>
      </c>
      <c r="G14" s="44">
        <v>13.4787</v>
      </c>
      <c r="H14" s="44">
        <v>13.2119</v>
      </c>
      <c r="I14" s="44">
        <v>5.0876000000000001</v>
      </c>
      <c r="J14" s="44">
        <v>2.4218000000000002</v>
      </c>
      <c r="L14" s="42">
        <v>3.2</v>
      </c>
      <c r="M14">
        <f t="shared" si="0"/>
        <v>31.8</v>
      </c>
    </row>
    <row r="15" spans="5:13" x14ac:dyDescent="0.25">
      <c r="E15" s="41">
        <v>70</v>
      </c>
      <c r="F15" s="45">
        <v>33.799999999999997</v>
      </c>
      <c r="G15" s="46">
        <v>14.686400000000001</v>
      </c>
      <c r="H15" s="46">
        <v>17.056799999999999</v>
      </c>
      <c r="I15" s="45">
        <v>5.2045000000000003</v>
      </c>
      <c r="J15" s="45">
        <v>2.4523000000000001</v>
      </c>
      <c r="L15" s="42">
        <v>3.2</v>
      </c>
      <c r="M15">
        <f t="shared" si="0"/>
        <v>37</v>
      </c>
    </row>
    <row r="16" spans="5:13" x14ac:dyDescent="0.25">
      <c r="E16" s="41">
        <v>80</v>
      </c>
      <c r="F16" s="44">
        <v>39.6</v>
      </c>
      <c r="G16" s="44">
        <v>15.7616</v>
      </c>
      <c r="H16" s="44">
        <v>21.5154</v>
      </c>
      <c r="I16" s="44">
        <v>5.3292000000000002</v>
      </c>
      <c r="J16" s="44">
        <v>2.6939000000000002</v>
      </c>
      <c r="L16" s="42">
        <v>3.2</v>
      </c>
      <c r="M16">
        <f t="shared" si="0"/>
        <v>42.800000000000004</v>
      </c>
    </row>
    <row r="17" spans="5:13" x14ac:dyDescent="0.25">
      <c r="E17" s="41">
        <v>90</v>
      </c>
      <c r="F17" s="44">
        <v>46.2</v>
      </c>
      <c r="G17" s="44">
        <v>17.109400000000001</v>
      </c>
      <c r="H17" s="44">
        <v>26.137499999999999</v>
      </c>
      <c r="I17" s="44">
        <v>5.4850000000000003</v>
      </c>
      <c r="J17" s="44">
        <v>3.1680999999999999</v>
      </c>
      <c r="L17" s="42">
        <v>3.2</v>
      </c>
      <c r="M17">
        <f t="shared" si="0"/>
        <v>49.400000000000006</v>
      </c>
    </row>
    <row r="18" spans="5:13" x14ac:dyDescent="0.25">
      <c r="E18" s="41">
        <v>100</v>
      </c>
      <c r="F18" s="45">
        <v>52.6</v>
      </c>
      <c r="G18" s="46">
        <v>18.402799999999999</v>
      </c>
      <c r="H18" s="46">
        <v>30.923200000000001</v>
      </c>
      <c r="I18" s="45">
        <v>5.7187000000000001</v>
      </c>
      <c r="J18" s="45">
        <v>3.2553000000000001</v>
      </c>
      <c r="L18" s="42">
        <v>3.2</v>
      </c>
      <c r="M18">
        <f t="shared" si="0"/>
        <v>55.800000000000004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mv_force3523_3131_01</vt:lpstr>
      <vt:lpstr>mv_force3523_3509_30</vt:lpstr>
      <vt:lpstr>mv_force3523_3509_60</vt:lpstr>
      <vt:lpstr>mv_force3523_3509_50</vt:lpstr>
      <vt:lpstr>mv_force3523_3509_80</vt:lpstr>
      <vt:lpstr>mv_force3523_3509_90</vt:lpstr>
      <vt:lpstr>scratch01</vt:lpstr>
      <vt:lpstr>mv_force3523_3131_01!Print_Area</vt:lpstr>
      <vt:lpstr>mv_force3523_3509_30!Print_Area</vt:lpstr>
      <vt:lpstr>mv_force3523_3509_50!Print_Area</vt:lpstr>
      <vt:lpstr>mv_force3523_3509_60!Print_Area</vt:lpstr>
      <vt:lpstr>mv_force3523_3509_80!Print_Area</vt:lpstr>
      <vt:lpstr>mv_force3523_3509_90!Print_Area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hp1010</cp:lastModifiedBy>
  <cp:lastPrinted>2019-07-13T04:10:54Z</cp:lastPrinted>
  <dcterms:created xsi:type="dcterms:W3CDTF">2019-07-09T19:21:51Z</dcterms:created>
  <dcterms:modified xsi:type="dcterms:W3CDTF">2019-11-24T23:12:58Z</dcterms:modified>
</cp:coreProperties>
</file>