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100" windowHeight="7575"/>
  </bookViews>
  <sheets>
    <sheet name="openLevRatio_zeta_fk" sheetId="9" r:id="rId1"/>
    <sheet name="Sheet2" sheetId="2" r:id="rId2"/>
    <sheet name="Sheet3" sheetId="3" r:id="rId3"/>
  </sheets>
  <definedNames>
    <definedName name="_xlnm.Print_Area" localSheetId="0">openLevRatio_zeta_fk!$B$1:$O$27</definedName>
  </definedNames>
  <calcPr calcId="145621"/>
</workbook>
</file>

<file path=xl/calcChain.xml><?xml version="1.0" encoding="utf-8"?>
<calcChain xmlns="http://schemas.openxmlformats.org/spreadsheetml/2006/main">
  <c r="K11" i="9" l="1"/>
  <c r="K12" i="9"/>
  <c r="K13" i="9"/>
  <c r="K14" i="9"/>
  <c r="K15" i="9"/>
  <c r="K16" i="9"/>
  <c r="K17" i="9"/>
  <c r="L17" i="9" s="1"/>
  <c r="K18" i="9"/>
  <c r="L18" i="9" s="1"/>
  <c r="K19" i="9"/>
  <c r="L19" i="9" s="1"/>
  <c r="K20" i="9"/>
  <c r="K21" i="9"/>
  <c r="L21" i="9" s="1"/>
  <c r="K22" i="9"/>
  <c r="K23" i="9"/>
  <c r="K24" i="9"/>
  <c r="K10" i="9"/>
  <c r="E11" i="9" l="1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10" i="9"/>
  <c r="L11" i="9" l="1"/>
  <c r="L12" i="9"/>
  <c r="L13" i="9"/>
  <c r="L14" i="9"/>
  <c r="L15" i="9"/>
  <c r="L16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N11" i="9" l="1"/>
  <c r="N16" i="9"/>
  <c r="N12" i="9"/>
  <c r="N14" i="9"/>
  <c r="N18" i="9"/>
  <c r="N15" i="9"/>
  <c r="N17" i="9"/>
  <c r="N13" i="9"/>
  <c r="N19" i="9"/>
  <c r="N21" i="9"/>
  <c r="L20" i="9"/>
  <c r="N20" i="9" s="1"/>
  <c r="O19" i="9" l="1"/>
  <c r="O14" i="9"/>
  <c r="L22" i="9"/>
  <c r="N22" i="9" s="1"/>
  <c r="L24" i="9" l="1"/>
  <c r="N24" i="9" s="1"/>
  <c r="L23" i="9"/>
  <c r="N23" i="9" s="1"/>
  <c r="O23" i="9" s="1"/>
</calcChain>
</file>

<file path=xl/sharedStrings.xml><?xml version="1.0" encoding="utf-8"?>
<sst xmlns="http://schemas.openxmlformats.org/spreadsheetml/2006/main" count="39" uniqueCount="32">
  <si>
    <t>wheel</t>
  </si>
  <si>
    <t>travel</t>
  </si>
  <si>
    <t>(mm)</t>
  </si>
  <si>
    <t>shaft</t>
  </si>
  <si>
    <t>motion</t>
  </si>
  <si>
    <t>ratio</t>
  </si>
  <si>
    <t>lev</t>
  </si>
  <si>
    <t>(lbf)</t>
  </si>
  <si>
    <t>ips</t>
  </si>
  <si>
    <t>co wogas</t>
  </si>
  <si>
    <t>(lb)</t>
  </si>
  <si>
    <t>cDamp</t>
  </si>
  <si>
    <t>coeff</t>
  </si>
  <si>
    <t>mWheel</t>
  </si>
  <si>
    <t>zeta</t>
  </si>
  <si>
    <t>(-) </t>
  </si>
  <si>
    <t xml:space="preserve"> mWheel</t>
  </si>
  <si>
    <t xml:space="preserve"> Gc</t>
  </si>
  <si>
    <t xml:space="preserve"> kSpring</t>
  </si>
  <si>
    <t>end</t>
  </si>
  <si>
    <t>(aver) </t>
  </si>
  <si>
    <t>co wgas</t>
  </si>
  <si>
    <t>ro wgas</t>
  </si>
  <si>
    <t xml:space="preserve"> zeta_sh_Lev_Ratio_tab_wgas.xlsx</t>
  </si>
  <si>
    <t xml:space="preserve">  FORK - use to calculate zeta for forks</t>
  </si>
  <si>
    <t xml:space="preserve"> 1)  Lev ration always 1 for fork.</t>
  </si>
  <si>
    <t xml:space="preserve">    (05yzf250 wheel = 17.5)</t>
  </si>
  <si>
    <t xml:space="preserve"> --&gt; both springs   </t>
  </si>
  <si>
    <t xml:space="preserve">  --&gt; use 23   </t>
  </si>
  <si>
    <t xml:space="preserve"> 2)  Fk Dyno tab &gt; Copy Data &gt; copy numbers only 1-100ips and copy to Q10.</t>
  </si>
  <si>
    <t xml:space="preserve"> the comp force is doubled for zeta</t>
  </si>
  <si>
    <t>Example is (1493)  08yz250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</si>
</sst>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C00000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Trebuchet MS"/>
      <family val="2"/>
    </font>
    <font>
      <sz val="9"/>
      <color theme="5" tint="-0.249977111117893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sz val="9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BDE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E7DAC7"/>
        <bgColor indexed="64"/>
      </patternFill>
    </fill>
  </fills>
  <borders count="22">
    <border>
      <left/>
      <right/>
      <top/>
      <bottom/>
      <diagonal/>
    </border>
    <border>
      <left style="thin">
        <color rgb="FFEFEBDE"/>
      </left>
      <right style="thin">
        <color rgb="FFEFEBDE"/>
      </right>
      <top style="thin">
        <color rgb="FFEFEBDE"/>
      </top>
      <bottom style="thin">
        <color rgb="FFEFEBDE"/>
      </bottom>
      <diagonal/>
    </border>
    <border>
      <left style="thin">
        <color rgb="FFEFEBDE"/>
      </left>
      <right style="thin">
        <color rgb="FFEFEBDE"/>
      </right>
      <top style="thin">
        <color rgb="FFEFEBDE"/>
      </top>
      <bottom/>
      <diagonal/>
    </border>
    <border>
      <left style="thin">
        <color rgb="FFEFEBDE"/>
      </left>
      <right style="thin">
        <color rgb="FFEFEBDE"/>
      </right>
      <top/>
      <bottom/>
      <diagonal/>
    </border>
    <border>
      <left style="thin">
        <color rgb="FFEFEBDE"/>
      </left>
      <right style="thin">
        <color rgb="FFEFEBDE"/>
      </right>
      <top/>
      <bottom style="thin">
        <color rgb="FFEFEBD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EFEBDE"/>
      </left>
      <right style="thin">
        <color indexed="64"/>
      </right>
      <top style="thin">
        <color rgb="FFEFEBDE"/>
      </top>
      <bottom/>
      <diagonal/>
    </border>
    <border>
      <left style="thin">
        <color rgb="FFEFEBDE"/>
      </left>
      <right style="thin">
        <color indexed="64"/>
      </right>
      <top/>
      <bottom style="thin">
        <color rgb="FFEFEBDE"/>
      </bottom>
      <diagonal/>
    </border>
    <border>
      <left style="thin">
        <color rgb="FFEFEBDE"/>
      </left>
      <right style="thin">
        <color indexed="64"/>
      </right>
      <top style="thin">
        <color rgb="FFEFEBDE"/>
      </top>
      <bottom style="thin">
        <color rgb="FFEFEBDE"/>
      </bottom>
      <diagonal/>
    </border>
    <border>
      <left style="thin">
        <color rgb="FFEFEBDE"/>
      </left>
      <right style="thin">
        <color rgb="FFEFEBDE"/>
      </right>
      <top style="thin">
        <color rgb="FFEFEBDE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EFEBDE"/>
      </right>
      <top style="thin">
        <color rgb="FFEFEBDE"/>
      </top>
      <bottom/>
      <diagonal/>
    </border>
    <border>
      <left/>
      <right style="thin">
        <color rgb="FFEFEBDE"/>
      </right>
      <top/>
      <bottom/>
      <diagonal/>
    </border>
    <border>
      <left/>
      <right style="thin">
        <color rgb="FFEFEBDE"/>
      </right>
      <top/>
      <bottom style="thin">
        <color rgb="FFEFEBDE"/>
      </bottom>
      <diagonal/>
    </border>
    <border>
      <left/>
      <right style="thin">
        <color rgb="FFEFEBDE"/>
      </right>
      <top style="thin">
        <color rgb="FFEFEBDE"/>
      </top>
      <bottom style="thin">
        <color rgb="FFEFEBDE"/>
      </bottom>
      <diagonal/>
    </border>
    <border>
      <left/>
      <right style="thin">
        <color rgb="FFEFEBDE"/>
      </right>
      <top style="thin">
        <color rgb="FFEFEBDE"/>
      </top>
      <bottom style="thin">
        <color indexed="64"/>
      </bottom>
      <diagonal/>
    </border>
    <border>
      <left style="thin">
        <color rgb="FFF9F5F0"/>
      </left>
      <right style="thin">
        <color rgb="FFF9F5F0"/>
      </right>
      <top style="thin">
        <color rgb="FFF9F5F0"/>
      </top>
      <bottom style="thin">
        <color rgb="FFF9F5F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quotePrefix="1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1" fillId="0" borderId="0" xfId="0" applyFont="1" applyBorder="1"/>
    <xf numFmtId="0" fontId="0" fillId="0" borderId="13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 quotePrefix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2" fontId="8" fillId="2" borderId="11" xfId="0" quotePrefix="1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9" xfId="0" applyFont="1" applyBorder="1"/>
    <xf numFmtId="2" fontId="8" fillId="0" borderId="1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4" fillId="0" borderId="0" xfId="0" applyFont="1" applyBorder="1"/>
    <xf numFmtId="0" fontId="6" fillId="0" borderId="5" xfId="0" quotePrefix="1" applyFont="1" applyBorder="1" applyAlignment="1">
      <alignment horizontal="left"/>
    </xf>
    <xf numFmtId="0" fontId="4" fillId="0" borderId="6" xfId="0" applyFont="1" applyBorder="1"/>
    <xf numFmtId="0" fontId="10" fillId="0" borderId="0" xfId="0" quotePrefix="1" applyFont="1" applyBorder="1" applyAlignment="1">
      <alignment horizontal="left"/>
    </xf>
    <xf numFmtId="0" fontId="11" fillId="0" borderId="0" xfId="0" quotePrefix="1" applyFont="1" applyBorder="1" applyAlignment="1">
      <alignment horizontal="right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2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275168</xdr:colOff>
      <xdr:row>3</xdr:row>
      <xdr:rowOff>74083</xdr:rowOff>
    </xdr:from>
    <xdr:to>
      <xdr:col>16</xdr:col>
      <xdr:colOff>275168</xdr:colOff>
      <xdr:row>7</xdr:row>
      <xdr:rowOff>31750</xdr:rowOff>
    </xdr:to>
    <xdr:cxnSp macro="">
      <xdr:nvCxnSpPr>
        <xdr:cNvPr id="3" name="Straight Arrow Connector 2"/>
        <xdr:cNvCxnSpPr/>
      </xdr:nvCxnSpPr>
      <xdr:spPr>
        <a:xfrm>
          <a:off x="9652001" y="550333"/>
          <a:ext cx="0" cy="592667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2:AJ59"/>
  <sheetViews>
    <sheetView showGridLines="0" tabSelected="1" zoomScale="90" zoomScaleNormal="90" workbookViewId="0"/>
  </sheetViews>
  <sheetFormatPr defaultRowHeight="12.75" x14ac:dyDescent="0.2"/>
  <cols>
    <col min="1" max="1" width="5.140625" customWidth="1"/>
    <col min="5" max="5" width="9.140625" customWidth="1"/>
    <col min="11" max="11" width="9.140625" customWidth="1"/>
    <col min="14" max="14" width="11.5703125" bestFit="1" customWidth="1"/>
    <col min="16" max="16" width="4.28515625" customWidth="1"/>
  </cols>
  <sheetData>
    <row r="2" spans="1:36" x14ac:dyDescent="0.2">
      <c r="A2" s="20"/>
      <c r="B2" s="50" t="s">
        <v>24</v>
      </c>
      <c r="C2" s="16"/>
      <c r="D2" s="16"/>
      <c r="E2" s="16"/>
      <c r="F2" s="16"/>
      <c r="G2" s="51"/>
      <c r="H2" s="16"/>
      <c r="I2" s="16"/>
      <c r="J2" s="16"/>
      <c r="K2" s="16"/>
      <c r="L2" s="27" t="s">
        <v>23</v>
      </c>
      <c r="M2" s="16"/>
      <c r="N2" s="16"/>
      <c r="O2" s="17"/>
    </row>
    <row r="3" spans="1:36" x14ac:dyDescent="0.2">
      <c r="A3" s="20"/>
      <c r="B3" s="18"/>
      <c r="C3" s="1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  <c r="Q3" t="s">
        <v>31</v>
      </c>
      <c r="AJ3" t="s">
        <v>19</v>
      </c>
    </row>
    <row r="4" spans="1:36" x14ac:dyDescent="0.2">
      <c r="A4" s="20"/>
      <c r="B4" s="26" t="s">
        <v>25</v>
      </c>
      <c r="C4" s="19"/>
      <c r="E4" s="26"/>
      <c r="F4" s="19"/>
      <c r="G4" s="19"/>
      <c r="H4" s="19"/>
      <c r="I4" s="19"/>
      <c r="J4" s="19"/>
      <c r="K4" s="19"/>
      <c r="L4" s="19" t="s">
        <v>17</v>
      </c>
      <c r="M4" s="49">
        <v>32.200000000000003</v>
      </c>
      <c r="N4" s="19"/>
      <c r="O4" s="20"/>
    </row>
    <row r="5" spans="1:36" x14ac:dyDescent="0.2">
      <c r="A5" s="20"/>
      <c r="B5" s="26" t="s">
        <v>29</v>
      </c>
      <c r="C5" s="19"/>
      <c r="D5" s="19"/>
      <c r="E5" s="19"/>
      <c r="F5" s="19"/>
      <c r="G5" s="19"/>
      <c r="H5" s="19"/>
      <c r="I5" s="19"/>
      <c r="J5" s="19"/>
      <c r="K5" s="53" t="s">
        <v>27</v>
      </c>
      <c r="L5" s="19" t="s">
        <v>18</v>
      </c>
      <c r="M5" s="57">
        <v>1</v>
      </c>
      <c r="N5" s="19"/>
      <c r="O5" s="20"/>
    </row>
    <row r="6" spans="1:36" x14ac:dyDescent="0.2">
      <c r="A6" s="20"/>
      <c r="B6" s="19"/>
      <c r="C6" s="19"/>
      <c r="D6" s="19"/>
      <c r="E6" s="19"/>
      <c r="F6" s="19"/>
      <c r="G6" s="19"/>
      <c r="H6" s="19"/>
      <c r="I6" s="19"/>
      <c r="J6" s="19"/>
      <c r="K6" s="53" t="s">
        <v>28</v>
      </c>
      <c r="L6" s="19" t="s">
        <v>16</v>
      </c>
      <c r="M6" s="21">
        <v>23</v>
      </c>
      <c r="N6" s="52" t="s">
        <v>26</v>
      </c>
      <c r="O6" s="20"/>
      <c r="R6" t="s">
        <v>30</v>
      </c>
    </row>
    <row r="7" spans="1:36" x14ac:dyDescent="0.2">
      <c r="A7" s="20"/>
      <c r="B7" s="30" t="s">
        <v>0</v>
      </c>
      <c r="C7" s="1" t="s">
        <v>3</v>
      </c>
      <c r="D7" s="1" t="s">
        <v>4</v>
      </c>
      <c r="E7" s="1" t="s">
        <v>6</v>
      </c>
      <c r="F7" s="1" t="s">
        <v>6</v>
      </c>
      <c r="G7" s="11"/>
      <c r="H7" s="1"/>
      <c r="I7" s="1"/>
      <c r="J7" s="4" t="s">
        <v>8</v>
      </c>
      <c r="K7" s="1" t="s">
        <v>9</v>
      </c>
      <c r="L7" s="1" t="s">
        <v>11</v>
      </c>
      <c r="M7" s="1" t="s">
        <v>13</v>
      </c>
      <c r="N7" s="37" t="s">
        <v>14</v>
      </c>
      <c r="O7" s="38" t="s">
        <v>14</v>
      </c>
    </row>
    <row r="8" spans="1:36" x14ac:dyDescent="0.2">
      <c r="A8" s="20"/>
      <c r="B8" s="31" t="s">
        <v>1</v>
      </c>
      <c r="C8" s="2" t="s">
        <v>1</v>
      </c>
      <c r="D8" s="2" t="s">
        <v>5</v>
      </c>
      <c r="E8" s="2" t="s">
        <v>5</v>
      </c>
      <c r="F8" s="2" t="s">
        <v>5</v>
      </c>
      <c r="G8" s="12"/>
      <c r="H8" s="2"/>
      <c r="I8" s="2"/>
      <c r="J8" s="4"/>
      <c r="K8" s="3"/>
      <c r="L8" s="2" t="s">
        <v>12</v>
      </c>
      <c r="M8" s="3"/>
      <c r="N8" s="39"/>
      <c r="O8" s="40"/>
    </row>
    <row r="9" spans="1:36" x14ac:dyDescent="0.2">
      <c r="A9" s="20"/>
      <c r="B9" s="32" t="s">
        <v>2</v>
      </c>
      <c r="C9" s="3" t="s">
        <v>2</v>
      </c>
      <c r="D9" s="3"/>
      <c r="E9" s="2"/>
      <c r="F9" s="2"/>
      <c r="G9" s="13"/>
      <c r="H9" s="3"/>
      <c r="I9" s="3"/>
      <c r="J9" s="4"/>
      <c r="K9" s="3" t="s">
        <v>10</v>
      </c>
      <c r="L9" s="3" t="s">
        <v>7</v>
      </c>
      <c r="M9" s="3" t="s">
        <v>7</v>
      </c>
      <c r="N9" s="39" t="s">
        <v>15</v>
      </c>
      <c r="O9" s="41" t="s">
        <v>20</v>
      </c>
      <c r="Q9" s="4"/>
      <c r="R9" s="3" t="s">
        <v>21</v>
      </c>
      <c r="S9" s="3" t="s">
        <v>22</v>
      </c>
    </row>
    <row r="10" spans="1:36" ht="15" x14ac:dyDescent="0.2">
      <c r="A10" s="20"/>
      <c r="B10" s="28">
        <v>0</v>
      </c>
      <c r="C10" s="28">
        <v>0</v>
      </c>
      <c r="D10" s="28">
        <v>1</v>
      </c>
      <c r="E10" s="35">
        <f>1/D10</f>
        <v>1</v>
      </c>
      <c r="F10" s="6"/>
      <c r="G10" s="14"/>
      <c r="H10" s="6"/>
      <c r="I10" s="6"/>
      <c r="J10" s="4">
        <v>1</v>
      </c>
      <c r="K10" s="8">
        <f>R10*2</f>
        <v>7.2</v>
      </c>
      <c r="L10" s="8"/>
      <c r="M10" s="6"/>
      <c r="N10" s="42">
        <v>0</v>
      </c>
      <c r="O10" s="43"/>
      <c r="Q10" s="54">
        <v>1</v>
      </c>
      <c r="R10" s="55">
        <v>3.6</v>
      </c>
      <c r="S10" s="55">
        <v>-3.4</v>
      </c>
    </row>
    <row r="11" spans="1:36" ht="15" x14ac:dyDescent="0.2">
      <c r="A11" s="20"/>
      <c r="B11" s="28">
        <v>20</v>
      </c>
      <c r="C11" s="28">
        <v>20</v>
      </c>
      <c r="D11" s="28">
        <v>1</v>
      </c>
      <c r="E11" s="35">
        <f t="shared" ref="E11:E25" si="0">1/D11</f>
        <v>1</v>
      </c>
      <c r="F11" s="6"/>
      <c r="G11" s="14"/>
      <c r="H11" s="6"/>
      <c r="I11" s="6"/>
      <c r="J11" s="4">
        <v>2</v>
      </c>
      <c r="K11" s="8">
        <f t="shared" ref="K11:K24" si="1">R11*2</f>
        <v>9.6</v>
      </c>
      <c r="L11" s="8">
        <f>K11/J11</f>
        <v>4.8</v>
      </c>
      <c r="M11" s="6">
        <f>$M$6</f>
        <v>23</v>
      </c>
      <c r="N11" s="44">
        <f>SQRT(12*$M$4*L11^2/(4*M11*($M$5*56)*E11^2))</f>
        <v>1.3145341380123987</v>
      </c>
      <c r="O11" s="43"/>
      <c r="Q11" s="54">
        <v>2</v>
      </c>
      <c r="R11" s="55">
        <v>4.8</v>
      </c>
      <c r="S11" s="55">
        <v>-4.4000000000000004</v>
      </c>
    </row>
    <row r="12" spans="1:36" ht="15" x14ac:dyDescent="0.2">
      <c r="A12" s="20"/>
      <c r="B12" s="28">
        <v>40</v>
      </c>
      <c r="C12" s="28">
        <v>40</v>
      </c>
      <c r="D12" s="28">
        <v>1</v>
      </c>
      <c r="E12" s="35">
        <f t="shared" si="0"/>
        <v>1</v>
      </c>
      <c r="F12" s="6"/>
      <c r="G12" s="14"/>
      <c r="H12" s="6"/>
      <c r="I12" s="6"/>
      <c r="J12" s="4">
        <v>3</v>
      </c>
      <c r="K12" s="8">
        <f t="shared" si="1"/>
        <v>12.2</v>
      </c>
      <c r="L12" s="8">
        <f t="shared" ref="L12:L22" si="2">K12/J12</f>
        <v>4.0666666666666664</v>
      </c>
      <c r="M12" s="6">
        <f t="shared" ref="M12:M24" si="3">$M$6</f>
        <v>23</v>
      </c>
      <c r="N12" s="44">
        <f t="shared" ref="N12:N24" si="4">SQRT(12*$M$4*L12^2/(4*M12*($M$5*56)*E12^2))</f>
        <v>1.1137025335938378</v>
      </c>
      <c r="O12" s="43"/>
      <c r="Q12" s="54">
        <v>3</v>
      </c>
      <c r="R12" s="56">
        <v>6.1</v>
      </c>
      <c r="S12" s="56">
        <v>-5.6</v>
      </c>
    </row>
    <row r="13" spans="1:36" ht="15" x14ac:dyDescent="0.2">
      <c r="A13" s="20"/>
      <c r="B13" s="28">
        <v>60</v>
      </c>
      <c r="C13" s="28">
        <v>60</v>
      </c>
      <c r="D13" s="28">
        <v>1</v>
      </c>
      <c r="E13" s="35">
        <f t="shared" si="0"/>
        <v>1</v>
      </c>
      <c r="F13" s="6"/>
      <c r="G13" s="14"/>
      <c r="H13" s="6"/>
      <c r="I13" s="6"/>
      <c r="J13" s="4">
        <v>4</v>
      </c>
      <c r="K13" s="8">
        <f t="shared" si="1"/>
        <v>14.2</v>
      </c>
      <c r="L13" s="8">
        <f t="shared" si="2"/>
        <v>3.55</v>
      </c>
      <c r="M13" s="6">
        <f t="shared" si="3"/>
        <v>23</v>
      </c>
      <c r="N13" s="44">
        <f t="shared" si="4"/>
        <v>0.97220753957166983</v>
      </c>
      <c r="O13" s="43"/>
      <c r="Q13" s="54">
        <v>4</v>
      </c>
      <c r="R13" s="55">
        <v>7.1</v>
      </c>
      <c r="S13" s="55">
        <v>-7</v>
      </c>
    </row>
    <row r="14" spans="1:36" ht="15" x14ac:dyDescent="0.2">
      <c r="A14" s="20"/>
      <c r="B14" s="28">
        <v>80</v>
      </c>
      <c r="C14" s="28">
        <v>80</v>
      </c>
      <c r="D14" s="28">
        <v>1</v>
      </c>
      <c r="E14" s="35">
        <f t="shared" si="0"/>
        <v>1</v>
      </c>
      <c r="F14" s="6"/>
      <c r="G14" s="14"/>
      <c r="H14" s="6"/>
      <c r="I14" s="6"/>
      <c r="J14" s="4">
        <v>5</v>
      </c>
      <c r="K14" s="8">
        <f t="shared" si="1"/>
        <v>15.2</v>
      </c>
      <c r="L14" s="8">
        <f t="shared" si="2"/>
        <v>3.04</v>
      </c>
      <c r="M14" s="6">
        <f t="shared" si="3"/>
        <v>23</v>
      </c>
      <c r="N14" s="44">
        <f t="shared" si="4"/>
        <v>0.83253828740785252</v>
      </c>
      <c r="O14" s="45">
        <f>SUM(N11:N14)/4</f>
        <v>1.0582456246464398</v>
      </c>
      <c r="Q14" s="54">
        <v>5</v>
      </c>
      <c r="R14" s="55">
        <v>7.6</v>
      </c>
      <c r="S14" s="55">
        <v>-8.8000000000000007</v>
      </c>
    </row>
    <row r="15" spans="1:36" ht="15" x14ac:dyDescent="0.2">
      <c r="A15" s="20"/>
      <c r="B15" s="29">
        <v>100</v>
      </c>
      <c r="C15" s="29">
        <v>100</v>
      </c>
      <c r="D15" s="29">
        <v>1</v>
      </c>
      <c r="E15" s="36">
        <f t="shared" si="0"/>
        <v>1</v>
      </c>
      <c r="F15" s="7"/>
      <c r="G15" s="15"/>
      <c r="H15" s="7"/>
      <c r="I15" s="7"/>
      <c r="J15" s="4">
        <v>10</v>
      </c>
      <c r="K15" s="9">
        <f t="shared" si="1"/>
        <v>19.399999999999999</v>
      </c>
      <c r="L15" s="9">
        <f t="shared" si="2"/>
        <v>1.94</v>
      </c>
      <c r="M15" s="7">
        <f t="shared" si="3"/>
        <v>23</v>
      </c>
      <c r="N15" s="46">
        <f t="shared" si="4"/>
        <v>0.53129088078001119</v>
      </c>
      <c r="O15" s="47"/>
      <c r="Q15" s="54">
        <v>10</v>
      </c>
      <c r="R15" s="56">
        <v>9.6999999999999993</v>
      </c>
      <c r="S15" s="56">
        <v>-17.5</v>
      </c>
    </row>
    <row r="16" spans="1:36" ht="15" x14ac:dyDescent="0.2">
      <c r="A16" s="20"/>
      <c r="B16" s="28">
        <v>120</v>
      </c>
      <c r="C16" s="28">
        <v>120</v>
      </c>
      <c r="D16" s="28">
        <v>1</v>
      </c>
      <c r="E16" s="35">
        <f t="shared" si="0"/>
        <v>1</v>
      </c>
      <c r="F16" s="6"/>
      <c r="G16" s="14"/>
      <c r="H16" s="6"/>
      <c r="I16" s="6"/>
      <c r="J16" s="4">
        <v>20</v>
      </c>
      <c r="K16" s="8">
        <f t="shared" si="1"/>
        <v>26.4</v>
      </c>
      <c r="L16" s="8">
        <f t="shared" si="2"/>
        <v>1.3199999999999998</v>
      </c>
      <c r="M16" s="6">
        <f t="shared" si="3"/>
        <v>23</v>
      </c>
      <c r="N16" s="44">
        <f t="shared" si="4"/>
        <v>0.36149688795340962</v>
      </c>
      <c r="O16" s="48"/>
      <c r="Q16" s="54">
        <v>20</v>
      </c>
      <c r="R16" s="55">
        <v>13.2</v>
      </c>
      <c r="S16" s="55">
        <v>-35</v>
      </c>
    </row>
    <row r="17" spans="1:19" ht="15" x14ac:dyDescent="0.2">
      <c r="A17" s="20"/>
      <c r="B17" s="28">
        <v>140</v>
      </c>
      <c r="C17" s="28">
        <v>140</v>
      </c>
      <c r="D17" s="28">
        <v>1</v>
      </c>
      <c r="E17" s="35">
        <f t="shared" si="0"/>
        <v>1</v>
      </c>
      <c r="F17" s="6"/>
      <c r="G17" s="14"/>
      <c r="H17" s="6"/>
      <c r="I17" s="6"/>
      <c r="J17" s="4">
        <v>30</v>
      </c>
      <c r="K17" s="8">
        <f t="shared" si="1"/>
        <v>33.799999999999997</v>
      </c>
      <c r="L17" s="8">
        <f t="shared" si="2"/>
        <v>1.1266666666666665</v>
      </c>
      <c r="M17" s="6">
        <f t="shared" si="3"/>
        <v>23</v>
      </c>
      <c r="N17" s="44">
        <f t="shared" si="4"/>
        <v>0.30855037406124353</v>
      </c>
      <c r="O17" s="48"/>
      <c r="Q17" s="54">
        <v>30</v>
      </c>
      <c r="R17" s="55">
        <v>16.899999999999999</v>
      </c>
      <c r="S17" s="55">
        <v>-52.3</v>
      </c>
    </row>
    <row r="18" spans="1:19" ht="15" x14ac:dyDescent="0.2">
      <c r="A18" s="20"/>
      <c r="B18" s="28">
        <v>160</v>
      </c>
      <c r="C18" s="28">
        <v>160</v>
      </c>
      <c r="D18" s="28">
        <v>1</v>
      </c>
      <c r="E18" s="35">
        <f t="shared" si="0"/>
        <v>1</v>
      </c>
      <c r="F18" s="6"/>
      <c r="G18" s="14"/>
      <c r="H18" s="6"/>
      <c r="I18" s="6"/>
      <c r="J18" s="4">
        <v>40</v>
      </c>
      <c r="K18" s="8">
        <f t="shared" si="1"/>
        <v>42</v>
      </c>
      <c r="L18" s="8">
        <f t="shared" si="2"/>
        <v>1.05</v>
      </c>
      <c r="M18" s="6">
        <f t="shared" si="3"/>
        <v>23</v>
      </c>
      <c r="N18" s="44">
        <f t="shared" si="4"/>
        <v>0.28755434269021224</v>
      </c>
      <c r="O18" s="48"/>
      <c r="Q18" s="54">
        <v>40</v>
      </c>
      <c r="R18" s="55">
        <v>21</v>
      </c>
      <c r="S18" s="55">
        <v>-69.7</v>
      </c>
    </row>
    <row r="19" spans="1:19" ht="15" x14ac:dyDescent="0.2">
      <c r="A19" s="20"/>
      <c r="B19" s="28">
        <v>180</v>
      </c>
      <c r="C19" s="28">
        <v>180</v>
      </c>
      <c r="D19" s="28">
        <v>1</v>
      </c>
      <c r="E19" s="35">
        <f t="shared" si="0"/>
        <v>1</v>
      </c>
      <c r="F19" s="6"/>
      <c r="G19" s="14"/>
      <c r="H19" s="6"/>
      <c r="I19" s="6"/>
      <c r="J19" s="4">
        <v>50</v>
      </c>
      <c r="K19" s="8">
        <f t="shared" si="1"/>
        <v>51.2</v>
      </c>
      <c r="L19" s="8">
        <f t="shared" si="2"/>
        <v>1.024</v>
      </c>
      <c r="M19" s="6">
        <f t="shared" si="3"/>
        <v>23</v>
      </c>
      <c r="N19" s="44">
        <f t="shared" si="4"/>
        <v>0.28043394944264505</v>
      </c>
      <c r="O19" s="45">
        <f>SUM(N16:N19)/4</f>
        <v>0.30950888853687764</v>
      </c>
      <c r="Q19" s="54">
        <v>50</v>
      </c>
      <c r="R19" s="55">
        <v>25.6</v>
      </c>
      <c r="S19" s="55">
        <v>-88.1</v>
      </c>
    </row>
    <row r="20" spans="1:19" ht="15" x14ac:dyDescent="0.2">
      <c r="A20" s="20"/>
      <c r="B20" s="29">
        <v>200</v>
      </c>
      <c r="C20" s="29">
        <v>200</v>
      </c>
      <c r="D20" s="29">
        <v>1</v>
      </c>
      <c r="E20" s="36">
        <f t="shared" si="0"/>
        <v>1</v>
      </c>
      <c r="F20" s="7"/>
      <c r="G20" s="15"/>
      <c r="H20" s="7"/>
      <c r="I20" s="7"/>
      <c r="J20" s="4">
        <v>60</v>
      </c>
      <c r="K20" s="9">
        <f t="shared" si="1"/>
        <v>61.4</v>
      </c>
      <c r="L20" s="9">
        <f t="shared" si="2"/>
        <v>1.0233333333333332</v>
      </c>
      <c r="M20" s="7">
        <f t="shared" si="3"/>
        <v>23</v>
      </c>
      <c r="N20" s="46">
        <f t="shared" si="4"/>
        <v>0.28025137525680999</v>
      </c>
      <c r="O20" s="47"/>
      <c r="Q20" s="54">
        <v>60</v>
      </c>
      <c r="R20" s="55">
        <v>30.7</v>
      </c>
      <c r="S20" s="55">
        <v>-107.5</v>
      </c>
    </row>
    <row r="21" spans="1:19" ht="15" x14ac:dyDescent="0.2">
      <c r="A21" s="20"/>
      <c r="B21" s="28">
        <v>220</v>
      </c>
      <c r="C21" s="28">
        <v>220</v>
      </c>
      <c r="D21" s="28">
        <v>1</v>
      </c>
      <c r="E21" s="35">
        <f t="shared" si="0"/>
        <v>1</v>
      </c>
      <c r="F21" s="6"/>
      <c r="G21" s="14"/>
      <c r="H21" s="6"/>
      <c r="I21" s="6"/>
      <c r="J21" s="4">
        <v>70</v>
      </c>
      <c r="K21" s="8">
        <f t="shared" si="1"/>
        <v>71.400000000000006</v>
      </c>
      <c r="L21" s="8">
        <f>K21/J21</f>
        <v>1.02</v>
      </c>
      <c r="M21" s="6">
        <f t="shared" si="3"/>
        <v>23</v>
      </c>
      <c r="N21" s="44">
        <f t="shared" si="4"/>
        <v>0.27933850432763474</v>
      </c>
      <c r="O21" s="48"/>
      <c r="Q21" s="54">
        <v>70</v>
      </c>
      <c r="R21" s="56">
        <v>35.700000000000003</v>
      </c>
      <c r="S21" s="56">
        <v>-125.4</v>
      </c>
    </row>
    <row r="22" spans="1:19" ht="15" x14ac:dyDescent="0.2">
      <c r="A22" s="20"/>
      <c r="B22" s="28">
        <v>240</v>
      </c>
      <c r="C22" s="28">
        <v>240</v>
      </c>
      <c r="D22" s="28">
        <v>1</v>
      </c>
      <c r="E22" s="35">
        <f t="shared" si="0"/>
        <v>1</v>
      </c>
      <c r="F22" s="6"/>
      <c r="G22" s="14"/>
      <c r="H22" s="6"/>
      <c r="I22" s="6"/>
      <c r="J22" s="4">
        <v>80</v>
      </c>
      <c r="K22" s="8">
        <f t="shared" si="1"/>
        <v>81.8</v>
      </c>
      <c r="L22" s="8">
        <f t="shared" si="2"/>
        <v>1.0225</v>
      </c>
      <c r="M22" s="6">
        <f t="shared" si="3"/>
        <v>23</v>
      </c>
      <c r="N22" s="44">
        <f t="shared" si="4"/>
        <v>0.28002315752451618</v>
      </c>
      <c r="O22" s="48"/>
      <c r="Q22" s="54">
        <v>80</v>
      </c>
      <c r="R22" s="55">
        <v>40.9</v>
      </c>
      <c r="S22" s="55"/>
    </row>
    <row r="23" spans="1:19" ht="15" x14ac:dyDescent="0.2">
      <c r="A23" s="20"/>
      <c r="B23" s="28">
        <v>260</v>
      </c>
      <c r="C23" s="28">
        <v>260</v>
      </c>
      <c r="D23" s="28">
        <v>1</v>
      </c>
      <c r="E23" s="35">
        <f t="shared" si="0"/>
        <v>1</v>
      </c>
      <c r="F23" s="6"/>
      <c r="G23" s="14"/>
      <c r="H23" s="6"/>
      <c r="I23" s="6"/>
      <c r="J23" s="4">
        <v>90</v>
      </c>
      <c r="K23" s="8">
        <f t="shared" si="1"/>
        <v>92.6</v>
      </c>
      <c r="L23" s="8">
        <f>K23/J23</f>
        <v>1.0288888888888887</v>
      </c>
      <c r="M23" s="6">
        <f t="shared" si="3"/>
        <v>23</v>
      </c>
      <c r="N23" s="44">
        <f t="shared" si="4"/>
        <v>0.28177282680543542</v>
      </c>
      <c r="O23" s="45">
        <f>SUM(N21:N23)/3</f>
        <v>0.28037816288586209</v>
      </c>
      <c r="Q23" s="54">
        <v>90</v>
      </c>
      <c r="R23" s="55">
        <v>46.3</v>
      </c>
      <c r="S23" s="55"/>
    </row>
    <row r="24" spans="1:19" ht="15" x14ac:dyDescent="0.2">
      <c r="A24" s="20"/>
      <c r="B24" s="29">
        <v>280</v>
      </c>
      <c r="C24" s="29">
        <v>280</v>
      </c>
      <c r="D24" s="29">
        <v>1</v>
      </c>
      <c r="E24" s="36">
        <f t="shared" si="0"/>
        <v>1</v>
      </c>
      <c r="F24" s="7"/>
      <c r="G24" s="15"/>
      <c r="H24" s="7"/>
      <c r="I24" s="7"/>
      <c r="J24" s="4">
        <v>100</v>
      </c>
      <c r="K24" s="9">
        <f t="shared" si="1"/>
        <v>102.4</v>
      </c>
      <c r="L24" s="9">
        <f>K24/J24</f>
        <v>1.024</v>
      </c>
      <c r="M24" s="7">
        <f t="shared" si="3"/>
        <v>23</v>
      </c>
      <c r="N24" s="46">
        <f t="shared" si="4"/>
        <v>0.28043394944264505</v>
      </c>
      <c r="O24" s="47"/>
      <c r="Q24" s="54">
        <v>100</v>
      </c>
      <c r="R24" s="56">
        <v>51.2</v>
      </c>
      <c r="S24" s="55"/>
    </row>
    <row r="25" spans="1:19" ht="15" x14ac:dyDescent="0.2">
      <c r="A25" s="20"/>
      <c r="B25" s="28">
        <v>300</v>
      </c>
      <c r="C25" s="28">
        <v>300</v>
      </c>
      <c r="D25" s="28">
        <v>1</v>
      </c>
      <c r="E25" s="35">
        <f t="shared" si="0"/>
        <v>1</v>
      </c>
      <c r="F25" s="6"/>
      <c r="G25" s="14"/>
      <c r="H25" s="6"/>
      <c r="I25" s="6"/>
      <c r="J25" s="4"/>
      <c r="K25" s="6"/>
      <c r="L25" s="8"/>
      <c r="M25" s="6"/>
      <c r="N25" s="10"/>
      <c r="O25" s="20"/>
      <c r="Q25" s="54">
        <v>240</v>
      </c>
      <c r="R25" s="55">
        <v>123.5</v>
      </c>
      <c r="S25" s="55"/>
    </row>
    <row r="26" spans="1:19" x14ac:dyDescent="0.2">
      <c r="A26" s="20"/>
      <c r="B26" s="33"/>
      <c r="C26" s="6"/>
      <c r="D26" s="6"/>
      <c r="E26" s="6"/>
      <c r="F26" s="19"/>
      <c r="G26" s="6"/>
      <c r="H26" s="6"/>
      <c r="I26" s="6"/>
      <c r="J26" s="4"/>
      <c r="K26" s="6"/>
      <c r="L26" s="6"/>
      <c r="M26" s="6"/>
      <c r="N26" s="6"/>
      <c r="O26" s="20"/>
    </row>
    <row r="27" spans="1:19" x14ac:dyDescent="0.2">
      <c r="A27" s="20"/>
      <c r="B27" s="34"/>
      <c r="C27" s="22"/>
      <c r="D27" s="22"/>
      <c r="E27" s="22"/>
      <c r="F27" s="22"/>
      <c r="G27" s="22"/>
      <c r="H27" s="22"/>
      <c r="I27" s="22"/>
      <c r="J27" s="23"/>
      <c r="K27" s="22"/>
      <c r="L27" s="24"/>
      <c r="M27" s="22"/>
      <c r="N27" s="22"/>
      <c r="O27" s="25"/>
    </row>
    <row r="28" spans="1:19" x14ac:dyDescent="0.2">
      <c r="B28" s="5"/>
      <c r="C28" s="5"/>
      <c r="D28" s="5"/>
      <c r="G28" s="5"/>
      <c r="H28" s="5"/>
      <c r="J28" s="5"/>
      <c r="K28" s="5"/>
      <c r="L28" s="5"/>
      <c r="M28" s="5"/>
      <c r="N28" s="5"/>
    </row>
    <row r="29" spans="1:19" x14ac:dyDescent="0.2">
      <c r="A29" s="19"/>
      <c r="B29" s="19"/>
      <c r="C29" s="19"/>
      <c r="D29" s="19"/>
      <c r="E29" s="19"/>
      <c r="F29" s="19"/>
      <c r="G29" s="19"/>
      <c r="H29" s="19"/>
      <c r="I29" s="19"/>
      <c r="M29" s="19"/>
      <c r="N29" s="19"/>
      <c r="O29" s="19"/>
      <c r="P29" s="19"/>
    </row>
    <row r="30" spans="1:19" x14ac:dyDescent="0.2">
      <c r="A30" s="19"/>
      <c r="B30" s="19"/>
      <c r="C30" s="19"/>
      <c r="D30" s="19"/>
      <c r="E30" s="19"/>
      <c r="F30" s="19"/>
      <c r="G30" s="19"/>
      <c r="H30" s="19"/>
      <c r="I30" s="19"/>
      <c r="M30" s="19"/>
      <c r="N30" s="19"/>
      <c r="O30" s="19"/>
      <c r="P30" s="19"/>
    </row>
    <row r="31" spans="1:19" x14ac:dyDescent="0.2">
      <c r="A31" s="19"/>
      <c r="B31" s="19"/>
      <c r="C31" s="19"/>
      <c r="D31" s="19"/>
      <c r="E31" s="19"/>
      <c r="F31" s="19"/>
      <c r="G31" s="19"/>
      <c r="H31" s="19"/>
      <c r="I31" s="19"/>
      <c r="M31" s="19"/>
      <c r="N31" s="19"/>
      <c r="O31" s="19"/>
      <c r="P31" s="19"/>
    </row>
    <row r="32" spans="1:19" x14ac:dyDescent="0.2">
      <c r="A32" s="19"/>
      <c r="B32" s="19"/>
      <c r="C32" s="19"/>
      <c r="D32" s="19"/>
      <c r="E32" s="19"/>
      <c r="F32" s="19"/>
      <c r="G32" s="19"/>
      <c r="H32" s="19"/>
      <c r="I32" s="19"/>
      <c r="M32" s="19"/>
      <c r="N32" s="19"/>
      <c r="O32" s="19"/>
      <c r="P32" s="19"/>
    </row>
    <row r="33" spans="1:17" x14ac:dyDescent="0.2">
      <c r="A33" s="19"/>
      <c r="B33" s="19"/>
      <c r="C33" s="19"/>
      <c r="D33" s="19"/>
      <c r="E33" s="19"/>
      <c r="F33" s="19"/>
      <c r="G33" s="19"/>
      <c r="H33" s="19"/>
      <c r="I33" s="19"/>
      <c r="M33" s="19"/>
      <c r="N33" s="19"/>
      <c r="O33" s="19"/>
      <c r="P33" s="19"/>
    </row>
    <row r="34" spans="1:17" x14ac:dyDescent="0.2">
      <c r="A34" s="19"/>
      <c r="B34" s="19"/>
      <c r="C34" s="19"/>
      <c r="D34" s="19"/>
      <c r="E34" s="19"/>
      <c r="F34" s="19"/>
      <c r="G34" s="19"/>
      <c r="H34" s="19"/>
      <c r="I34" s="19"/>
      <c r="M34" s="19"/>
      <c r="N34" s="19"/>
      <c r="O34" s="19"/>
      <c r="P34" s="19"/>
    </row>
    <row r="35" spans="1:17" x14ac:dyDescent="0.2">
      <c r="A35" s="19"/>
      <c r="B35" s="19"/>
      <c r="C35" s="19"/>
      <c r="D35" s="19"/>
      <c r="E35" s="19"/>
      <c r="F35" s="19"/>
      <c r="G35" s="19"/>
      <c r="H35" s="19"/>
      <c r="I35" s="19"/>
      <c r="M35" s="19"/>
      <c r="N35" s="19"/>
      <c r="O35" s="19"/>
      <c r="P35" s="19"/>
      <c r="Q35" s="19"/>
    </row>
    <row r="36" spans="1:17" x14ac:dyDescent="0.2">
      <c r="A36" s="19"/>
      <c r="B36" s="19"/>
      <c r="C36" s="19"/>
      <c r="D36" s="19"/>
      <c r="E36" s="19"/>
      <c r="F36" s="19"/>
      <c r="G36" s="19"/>
      <c r="H36" s="19"/>
      <c r="I36" s="19"/>
      <c r="M36" s="19"/>
      <c r="N36" s="19"/>
      <c r="O36" s="19"/>
      <c r="P36" s="19"/>
      <c r="Q36" s="19"/>
    </row>
    <row r="37" spans="1:17" x14ac:dyDescent="0.2">
      <c r="A37" s="19"/>
      <c r="B37" s="19"/>
      <c r="C37" s="19"/>
      <c r="D37" s="19"/>
      <c r="E37" s="19"/>
      <c r="F37" s="19"/>
      <c r="G37" s="19"/>
      <c r="H37" s="19"/>
      <c r="I37" s="19"/>
      <c r="M37" s="19"/>
      <c r="N37" s="19"/>
      <c r="O37" s="19"/>
      <c r="P37" s="19"/>
      <c r="Q37" s="19"/>
    </row>
    <row r="38" spans="1:17" x14ac:dyDescent="0.2">
      <c r="A38" s="19"/>
      <c r="B38" s="19"/>
      <c r="C38" s="19"/>
      <c r="D38" s="19"/>
      <c r="E38" s="19"/>
      <c r="F38" s="19"/>
      <c r="G38" s="19"/>
      <c r="H38" s="19"/>
      <c r="I38" s="19"/>
      <c r="M38" s="19"/>
      <c r="N38" s="19"/>
      <c r="O38" s="19"/>
      <c r="P38" s="19"/>
      <c r="Q38" s="19"/>
    </row>
    <row r="39" spans="1:17" x14ac:dyDescent="0.2">
      <c r="A39" s="19"/>
      <c r="B39" s="19"/>
      <c r="C39" s="19"/>
      <c r="D39" s="19"/>
      <c r="E39" s="19"/>
      <c r="F39" s="19"/>
      <c r="G39" s="19"/>
      <c r="H39" s="19"/>
      <c r="I39" s="19"/>
      <c r="M39" s="19"/>
      <c r="N39" s="19"/>
      <c r="O39" s="19"/>
      <c r="P39" s="19"/>
      <c r="Q39" s="19"/>
    </row>
    <row r="40" spans="1:17" x14ac:dyDescent="0.2">
      <c r="A40" s="19"/>
      <c r="B40" s="19"/>
      <c r="C40" s="19"/>
      <c r="D40" s="19"/>
      <c r="E40" s="19"/>
      <c r="F40" s="19"/>
      <c r="G40" s="19"/>
      <c r="H40" s="19"/>
      <c r="I40" s="19"/>
      <c r="M40" s="19"/>
      <c r="N40" s="19"/>
      <c r="O40" s="19"/>
      <c r="P40" s="19"/>
      <c r="Q40" s="19"/>
    </row>
    <row r="41" spans="1:17" x14ac:dyDescent="0.2">
      <c r="A41" s="19"/>
      <c r="B41" s="19"/>
      <c r="C41" s="19"/>
      <c r="D41" s="19"/>
      <c r="E41" s="19"/>
      <c r="F41" s="19"/>
      <c r="G41" s="19"/>
      <c r="H41" s="19"/>
      <c r="I41" s="19"/>
      <c r="M41" s="19"/>
      <c r="N41" s="19"/>
      <c r="O41" s="19"/>
      <c r="P41" s="19"/>
      <c r="Q41" s="19"/>
    </row>
    <row r="42" spans="1:17" x14ac:dyDescent="0.2">
      <c r="A42" s="19"/>
      <c r="B42" s="19"/>
      <c r="C42" s="19"/>
      <c r="D42" s="19"/>
      <c r="E42" s="19"/>
      <c r="F42" s="19"/>
      <c r="G42" s="19"/>
      <c r="H42" s="19"/>
      <c r="I42" s="19"/>
      <c r="M42" s="19"/>
      <c r="N42" s="19"/>
      <c r="O42" s="19"/>
      <c r="P42" s="19"/>
      <c r="Q42" s="19"/>
    </row>
    <row r="43" spans="1:17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</sheetData>
  <pageMargins left="0.45" right="0.45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openLevRatio_zeta_fk</vt:lpstr>
      <vt:lpstr>Sheet2</vt:lpstr>
      <vt:lpstr>Sheet3</vt:lpstr>
      <vt:lpstr>openLevRatio_zeta_fk!Print_Area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2016-03-20T19:19:28Z</cp:lastPrinted>
  <dcterms:created xsi:type="dcterms:W3CDTF">2016-01-26T22:06:26Z</dcterms:created>
  <dcterms:modified xsi:type="dcterms:W3CDTF">2016-03-21T17:57:41Z</dcterms:modified>
</cp:coreProperties>
</file>