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595" activeTab="1"/>
  </bookViews>
  <sheets>
    <sheet name="soft-stiff01" sheetId="1" r:id="rId1"/>
    <sheet name="soft-stiff02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86" i="4" l="1"/>
  <c r="E87" i="4"/>
  <c r="E88" i="4"/>
  <c r="E89" i="4"/>
  <c r="E90" i="4"/>
  <c r="E91" i="4"/>
  <c r="E92" i="4"/>
  <c r="E93" i="4"/>
  <c r="E94" i="4"/>
  <c r="E85" i="4"/>
  <c r="C61" i="4" l="1"/>
  <c r="D145" i="4"/>
  <c r="D144" i="4"/>
  <c r="D143" i="4"/>
  <c r="D142" i="4"/>
  <c r="D141" i="4"/>
  <c r="D140" i="4"/>
  <c r="D139" i="4"/>
  <c r="D138" i="4"/>
  <c r="D137" i="4"/>
  <c r="D121" i="4"/>
  <c r="D120" i="4"/>
  <c r="D119" i="4"/>
  <c r="D118" i="4"/>
  <c r="D117" i="4"/>
  <c r="D116" i="4"/>
  <c r="D115" i="4"/>
  <c r="D114" i="4"/>
  <c r="D113" i="4"/>
  <c r="D94" i="4"/>
  <c r="D93" i="4"/>
  <c r="D92" i="4"/>
  <c r="D91" i="4"/>
  <c r="D90" i="4"/>
  <c r="D89" i="4"/>
  <c r="D88" i="4"/>
  <c r="D87" i="4"/>
  <c r="D86" i="4"/>
  <c r="C60" i="4"/>
  <c r="C62" i="4"/>
  <c r="C63" i="4"/>
  <c r="C64" i="4"/>
  <c r="C65" i="4"/>
  <c r="C66" i="4"/>
  <c r="C67" i="4"/>
  <c r="C68" i="4"/>
  <c r="C59" i="4" l="1"/>
  <c r="C46" i="1" l="1"/>
  <c r="C47" i="1"/>
  <c r="C48" i="1"/>
  <c r="C49" i="1"/>
  <c r="C50" i="1"/>
  <c r="C51" i="1"/>
  <c r="C52" i="1"/>
  <c r="C53" i="1"/>
  <c r="C54" i="1"/>
  <c r="C45" i="1"/>
  <c r="J29" i="4" l="1"/>
  <c r="I38" i="4" s="1"/>
  <c r="H29" i="4"/>
  <c r="G29" i="4" s="1"/>
  <c r="G38" i="4" s="1"/>
  <c r="J28" i="4"/>
  <c r="H28" i="4"/>
  <c r="G28" i="4" s="1"/>
  <c r="J27" i="4"/>
  <c r="H27" i="4"/>
  <c r="G27" i="4" s="1"/>
  <c r="J26" i="4"/>
  <c r="H26" i="4"/>
  <c r="G26" i="4" s="1"/>
  <c r="J25" i="4"/>
  <c r="H25" i="4"/>
  <c r="G25" i="4" s="1"/>
  <c r="J24" i="4"/>
  <c r="H24" i="4"/>
  <c r="G24" i="4" s="1"/>
  <c r="J23" i="4"/>
  <c r="H23" i="4"/>
  <c r="G23" i="4" s="1"/>
  <c r="J22" i="4"/>
  <c r="H22" i="4"/>
  <c r="G22" i="4" s="1"/>
  <c r="J21" i="4"/>
  <c r="H21" i="4"/>
  <c r="G21" i="4" s="1"/>
  <c r="J20" i="4"/>
  <c r="H20" i="4"/>
  <c r="H41" i="4" s="1"/>
  <c r="K35" i="1"/>
  <c r="L35" i="1"/>
  <c r="M35" i="1"/>
  <c r="N35" i="1"/>
  <c r="O35" i="1"/>
  <c r="P35" i="1"/>
  <c r="Q35" i="1"/>
  <c r="R35" i="1"/>
  <c r="S35" i="1"/>
  <c r="T35" i="1"/>
  <c r="U35" i="1"/>
  <c r="J35" i="1"/>
  <c r="H35" i="1"/>
  <c r="G35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G32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G27" i="1"/>
  <c r="J15" i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J16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J17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J18" i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J19" i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J20" i="1"/>
  <c r="K20" i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J21" i="1"/>
  <c r="K21" i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J22" i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J23" i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J14" i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G14" i="1"/>
  <c r="H14" i="1"/>
  <c r="K24" i="4" l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K28" i="4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K27" i="4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K26" i="4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K25" i="4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K23" i="4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K22" i="4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K21" i="4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K20" i="4"/>
  <c r="G20" i="4"/>
  <c r="G41" i="4" s="1"/>
  <c r="I33" i="4"/>
  <c r="K29" i="4"/>
  <c r="H38" i="4"/>
  <c r="J41" i="4"/>
  <c r="H33" i="4"/>
  <c r="K41" i="4" l="1"/>
  <c r="L20" i="4"/>
  <c r="K33" i="4" s="1"/>
  <c r="G33" i="4"/>
  <c r="J33" i="4"/>
  <c r="J38" i="4"/>
  <c r="L29" i="4"/>
  <c r="K38" i="4" s="1"/>
  <c r="M20" i="4" l="1"/>
  <c r="L33" i="4" s="1"/>
  <c r="L41" i="4"/>
  <c r="M29" i="4"/>
  <c r="L38" i="4" s="1"/>
  <c r="M41" i="4" l="1"/>
  <c r="N20" i="4"/>
  <c r="M33" i="4" s="1"/>
  <c r="N29" i="4"/>
  <c r="M38" i="4" s="1"/>
  <c r="O20" i="4" l="1"/>
  <c r="N33" i="4" s="1"/>
  <c r="N41" i="4"/>
  <c r="O29" i="4"/>
  <c r="N38" i="4" s="1"/>
  <c r="P20" i="4" l="1"/>
  <c r="O33" i="4" s="1"/>
  <c r="O41" i="4"/>
  <c r="P29" i="4"/>
  <c r="P41" i="4" l="1"/>
  <c r="Q20" i="4"/>
  <c r="Q29" i="4"/>
  <c r="P38" i="4" s="1"/>
  <c r="O38" i="4"/>
  <c r="R20" i="4" l="1"/>
  <c r="Q33" i="4" s="1"/>
  <c r="Q41" i="4"/>
  <c r="P33" i="4"/>
  <c r="R29" i="4"/>
  <c r="Q38" i="4" s="1"/>
  <c r="S20" i="4" l="1"/>
  <c r="R33" i="4" s="1"/>
  <c r="R41" i="4"/>
  <c r="S29" i="4"/>
  <c r="S41" i="4" l="1"/>
  <c r="T20" i="4"/>
  <c r="T29" i="4"/>
  <c r="R38" i="4"/>
  <c r="U20" i="4" l="1"/>
  <c r="T33" i="4" s="1"/>
  <c r="T41" i="4"/>
  <c r="S33" i="4"/>
  <c r="U29" i="4"/>
  <c r="S38" i="4"/>
  <c r="V20" i="4" l="1"/>
  <c r="U33" i="4" s="1"/>
  <c r="U41" i="4"/>
  <c r="V29" i="4"/>
  <c r="U38" i="4" s="1"/>
  <c r="T38" i="4"/>
</calcChain>
</file>

<file path=xl/sharedStrings.xml><?xml version="1.0" encoding="utf-8"?>
<sst xmlns="http://schemas.openxmlformats.org/spreadsheetml/2006/main" count="160" uniqueCount="86">
  <si>
    <t xml:space="preserve"> 10-20-18</t>
  </si>
  <si>
    <t>soft-2</t>
  </si>
  <si>
    <t>soft-1</t>
  </si>
  <si>
    <t>soft</t>
  </si>
  <si>
    <t>aver</t>
  </si>
  <si>
    <t>stiff</t>
  </si>
  <si>
    <t xml:space="preserve"> stiff+1</t>
  </si>
  <si>
    <t xml:space="preserve"> stiff+2</t>
  </si>
  <si>
    <t xml:space="preserve"> stiff+3</t>
  </si>
  <si>
    <t xml:space="preserve"> stiff+4</t>
  </si>
  <si>
    <t xml:space="preserve"> stiff+5</t>
  </si>
  <si>
    <t xml:space="preserve"> stiff+6</t>
  </si>
  <si>
    <t xml:space="preserve"> stiff+7</t>
  </si>
  <si>
    <t xml:space="preserve"> stiff+8</t>
  </si>
  <si>
    <t xml:space="preserve"> 08yz250</t>
  </si>
  <si>
    <t xml:space="preserve"> joe martin</t>
  </si>
  <si>
    <t xml:space="preserve">  r/c ratio with r-zeta .86</t>
  </si>
  <si>
    <t xml:space="preserve"> we added an extra soft and stiff that will not get used, we needed it for btwn</t>
  </si>
  <si>
    <t>ips</t>
  </si>
  <si>
    <t>soft-4</t>
  </si>
  <si>
    <t>soft-3</t>
  </si>
  <si>
    <t xml:space="preserve"> stiff+9</t>
  </si>
  <si>
    <t xml:space="preserve"> 5.5 spr</t>
  </si>
  <si>
    <t xml:space="preserve"> between --&gt;</t>
  </si>
  <si>
    <t>soft_btwn3</t>
  </si>
  <si>
    <t>soft_btwn2</t>
  </si>
  <si>
    <t>soft_btwn1</t>
  </si>
  <si>
    <t>soft_btwn</t>
  </si>
  <si>
    <t>aver_btwn</t>
  </si>
  <si>
    <t>stiff_btwn</t>
  </si>
  <si>
    <t>stiff_btwn1</t>
  </si>
  <si>
    <t>stiff_btwn2</t>
  </si>
  <si>
    <t>stiff_btwn3</t>
  </si>
  <si>
    <t>stiff_btwn4</t>
  </si>
  <si>
    <t>stiff_btwn5</t>
  </si>
  <si>
    <t>stiff_btwn6</t>
  </si>
  <si>
    <t>stiff_btwn7</t>
  </si>
  <si>
    <t>stiff_btwn8</t>
  </si>
  <si>
    <t>stiff_btwn9</t>
  </si>
  <si>
    <t>x factor</t>
  </si>
  <si>
    <t xml:space="preserve"> New soft-aver-stiff based on r/c ratio at r-zeta .86</t>
  </si>
  <si>
    <t xml:space="preserve"> This might be pretty accurate and a good start</t>
  </si>
  <si>
    <t xml:space="preserve"> We are basing this on (2987) 08yz250, Joe Martin being soft-2</t>
  </si>
  <si>
    <t>enter soft-2 values</t>
  </si>
  <si>
    <t xml:space="preserve"> (2987)</t>
  </si>
  <si>
    <t xml:space="preserve"> older c-zeta target</t>
  </si>
  <si>
    <t xml:space="preserve"> 1.00  r-zeta, enter manually</t>
  </si>
  <si>
    <t xml:space="preserve"> 1.00  r-zeta, original</t>
  </si>
  <si>
    <t xml:space="preserve"> comp, enter manually</t>
  </si>
  <si>
    <t xml:space="preserve"> comp, orig</t>
  </si>
  <si>
    <t xml:space="preserve"> reb, enter manually</t>
  </si>
  <si>
    <t xml:space="preserve"> reb, orig</t>
  </si>
  <si>
    <t>reb</t>
  </si>
  <si>
    <t>rz 1.00</t>
  </si>
  <si>
    <t>rz .86</t>
  </si>
  <si>
    <t>rz .70</t>
  </si>
  <si>
    <t xml:space="preserve"> rz 1.00</t>
  </si>
  <si>
    <t xml:space="preserve"> rz .86</t>
  </si>
  <si>
    <t>copy</t>
  </si>
  <si>
    <t xml:space="preserve"> 107_59_30</t>
  </si>
  <si>
    <t xml:space="preserve"> x 1.00</t>
  </si>
  <si>
    <t>less hook</t>
  </si>
  <si>
    <t xml:space="preserve"> 129_75_38_b</t>
  </si>
  <si>
    <t>more hook</t>
  </si>
  <si>
    <t xml:space="preserve"> 10-21-18</t>
  </si>
  <si>
    <t xml:space="preserve"> The graph looks good (not minus graph)</t>
  </si>
  <si>
    <t xml:space="preserve"> Looks good, no hook in c-zeta as per above.</t>
  </si>
  <si>
    <t xml:space="preserve"> temp copies --&gt;</t>
  </si>
  <si>
    <t xml:space="preserve"> This page is copied from  sh_soft_aver_stiff_rcratio_rz86.xlsx  and we are going to use it to create rz 1.00</t>
  </si>
  <si>
    <t xml:space="preserve"> going to use it to create rz 1.00 from  (3283) 18xc300, Matt Trimmier</t>
  </si>
  <si>
    <t xml:space="preserve"> We took reb from 3283 and entered below.</t>
  </si>
  <si>
    <t xml:space="preserve"> We multiplied by factor to make curve for rz 1.00</t>
  </si>
  <si>
    <t xml:space="preserve"> See  sh_soft_aver_stiff_rcratio_rz86.xlsx </t>
  </si>
  <si>
    <t xml:space="preserve"> At this time we are not doing soft-aver-stiff</t>
  </si>
  <si>
    <t xml:space="preserve"> on this page.  Save in case we need to in </t>
  </si>
  <si>
    <t xml:space="preserve"> the future.</t>
  </si>
  <si>
    <t xml:space="preserve"> copy soft-2 here to view graph</t>
  </si>
  <si>
    <t xml:space="preserve"> Graphs to view the shape of comp and reb curve</t>
  </si>
  <si>
    <t>this is new</t>
  </si>
  <si>
    <t>r-zeta for</t>
  </si>
  <si>
    <t xml:space="preserve"> .86</t>
  </si>
  <si>
    <t xml:space="preserve"> We decided to ignore that 1.00 was actually 1.007.  Just use the new numbers and call it good.</t>
  </si>
  <si>
    <t xml:space="preserve"> There would not be enough difference to correct for it.</t>
  </si>
  <si>
    <t xml:space="preserve"> We will still call this  100_74_70   as that is based on r-zeta at 1 - 5 - 40ips</t>
  </si>
  <si>
    <t xml:space="preserve"> sh_soft_aver_stiff_rcratio_rz100.xlsx</t>
  </si>
  <si>
    <r>
      <t xml:space="preserve"> New soft-aver-stiff based on r/c ratio at r-zeta .86.  </t>
    </r>
    <r>
      <rPr>
        <sz val="10"/>
        <color theme="9" tint="-0.249977111117893"/>
        <rFont val="Arial"/>
        <family val="2"/>
      </rPr>
      <t>There is no soft-aver-stiff when using r-zeta 100_74_70.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</si>
</sst>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left"/>
    </xf>
    <xf numFmtId="0" fontId="1" fillId="0" borderId="0" xfId="1" applyBorder="1"/>
    <xf numFmtId="0" fontId="1" fillId="0" borderId="1" xfId="1" applyBorder="1"/>
    <xf numFmtId="0" fontId="1" fillId="0" borderId="6" xfId="1" applyBorder="1"/>
    <xf numFmtId="0" fontId="1" fillId="0" borderId="8" xfId="1" applyBorder="1"/>
    <xf numFmtId="0" fontId="1" fillId="0" borderId="7" xfId="1" applyBorder="1"/>
    <xf numFmtId="0" fontId="1" fillId="0" borderId="0" xfId="1" applyBorder="1" applyAlignment="1">
      <alignment horizontal="center"/>
    </xf>
    <xf numFmtId="0" fontId="1" fillId="0" borderId="2" xfId="1" applyBorder="1"/>
    <xf numFmtId="0" fontId="1" fillId="0" borderId="0" xfId="1" applyAlignment="1">
      <alignment horizontal="left"/>
    </xf>
    <xf numFmtId="2" fontId="1" fillId="0" borderId="0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4" fillId="0" borderId="0" xfId="1" quotePrefix="1" applyFont="1" applyAlignment="1">
      <alignment horizontal="left"/>
    </xf>
    <xf numFmtId="0" fontId="1" fillId="0" borderId="8" xfId="1" quotePrefix="1" applyFont="1" applyBorder="1" applyAlignment="1">
      <alignment horizontal="left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8" xfId="1" quotePrefix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7" xfId="1" quotePrefix="1" applyFont="1" applyFill="1" applyBorder="1" applyAlignment="1">
      <alignment horizontal="center"/>
    </xf>
    <xf numFmtId="2" fontId="1" fillId="3" borderId="0" xfId="1" applyNumberFormat="1" applyFont="1" applyFill="1" applyBorder="1" applyAlignment="1">
      <alignment horizontal="center"/>
    </xf>
    <xf numFmtId="2" fontId="1" fillId="3" borderId="1" xfId="1" applyNumberFormat="1" applyFont="1" applyFill="1" applyBorder="1" applyAlignment="1">
      <alignment horizontal="center"/>
    </xf>
    <xf numFmtId="2" fontId="1" fillId="4" borderId="0" xfId="1" applyNumberFormat="1" applyFont="1" applyFill="1" applyBorder="1" applyAlignment="1">
      <alignment horizontal="center"/>
    </xf>
    <xf numFmtId="2" fontId="1" fillId="4" borderId="1" xfId="1" applyNumberFormat="1" applyFont="1" applyFill="1" applyBorder="1" applyAlignment="1">
      <alignment horizontal="center"/>
    </xf>
    <xf numFmtId="2" fontId="1" fillId="4" borderId="4" xfId="1" applyNumberFormat="1" applyFont="1" applyFill="1" applyBorder="1" applyAlignment="1">
      <alignment horizontal="center"/>
    </xf>
    <xf numFmtId="2" fontId="1" fillId="4" borderId="5" xfId="1" applyNumberFormat="1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3" fillId="0" borderId="0" xfId="1" applyFont="1" applyBorder="1"/>
    <xf numFmtId="0" fontId="5" fillId="0" borderId="8" xfId="1" quotePrefix="1" applyFont="1" applyBorder="1" applyAlignment="1">
      <alignment horizontal="left"/>
    </xf>
    <xf numFmtId="0" fontId="1" fillId="2" borderId="0" xfId="1" applyFill="1" applyBorder="1" applyAlignment="1">
      <alignment horizontal="center"/>
    </xf>
    <xf numFmtId="165" fontId="1" fillId="4" borderId="0" xfId="1" applyNumberFormat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164" fontId="7" fillId="3" borderId="0" xfId="1" applyNumberFormat="1" applyFont="1" applyFill="1" applyBorder="1" applyAlignment="1">
      <alignment horizontal="center"/>
    </xf>
    <xf numFmtId="164" fontId="7" fillId="4" borderId="0" xfId="1" applyNumberFormat="1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7" fillId="0" borderId="0" xfId="1" applyFont="1" applyAlignment="1">
      <alignment horizontal="center"/>
    </xf>
    <xf numFmtId="0" fontId="6" fillId="0" borderId="0" xfId="1" applyFont="1"/>
    <xf numFmtId="0" fontId="0" fillId="0" borderId="0" xfId="0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165" fontId="7" fillId="4" borderId="0" xfId="1" applyNumberFormat="1" applyFont="1" applyFill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4" borderId="4" xfId="1" applyNumberFormat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1" fontId="0" fillId="0" borderId="0" xfId="0" applyNumberFormat="1"/>
    <xf numFmtId="1" fontId="7" fillId="4" borderId="0" xfId="1" applyNumberFormat="1" applyFont="1" applyFill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1" fontId="7" fillId="4" borderId="4" xfId="1" applyNumberFormat="1" applyFont="1" applyFill="1" applyBorder="1" applyAlignment="1">
      <alignment horizontal="center"/>
    </xf>
    <xf numFmtId="0" fontId="6" fillId="2" borderId="8" xfId="1" quotePrefix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1" applyFont="1"/>
    <xf numFmtId="0" fontId="8" fillId="0" borderId="0" xfId="1" quotePrefix="1" applyFont="1" applyAlignment="1">
      <alignment horizontal="left"/>
    </xf>
    <xf numFmtId="0" fontId="8" fillId="0" borderId="0" xfId="1" applyFont="1" applyAlignment="1">
      <alignment horizontal="left"/>
    </xf>
    <xf numFmtId="0" fontId="0" fillId="0" borderId="9" xfId="0" applyBorder="1"/>
    <xf numFmtId="0" fontId="9" fillId="0" borderId="10" xfId="0" applyFont="1" applyBorder="1"/>
    <xf numFmtId="0" fontId="9" fillId="0" borderId="11" xfId="0" applyFont="1" applyBorder="1"/>
    <xf numFmtId="164" fontId="7" fillId="0" borderId="11" xfId="0" applyNumberFormat="1" applyFont="1" applyBorder="1"/>
    <xf numFmtId="0" fontId="9" fillId="0" borderId="0" xfId="0" quotePrefix="1" applyFont="1" applyAlignment="1">
      <alignment horizontal="left"/>
    </xf>
    <xf numFmtId="0" fontId="9" fillId="0" borderId="0" xfId="0" applyFont="1"/>
    <xf numFmtId="0" fontId="2" fillId="0" borderId="0" xfId="1" quotePrefix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'soft-stiff01'!$B$45:$B$54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'soft-stiff01'!$C$45:$C$54</c:f>
              <c:numCache>
                <c:formatCode>0.000</c:formatCode>
                <c:ptCount val="10"/>
                <c:pt idx="0">
                  <c:v>0.98199999999999998</c:v>
                </c:pt>
                <c:pt idx="1">
                  <c:v>1.1919999999999999</c:v>
                </c:pt>
                <c:pt idx="2">
                  <c:v>1.3240000000000001</c:v>
                </c:pt>
                <c:pt idx="3">
                  <c:v>1.403</c:v>
                </c:pt>
                <c:pt idx="4">
                  <c:v>1.464</c:v>
                </c:pt>
                <c:pt idx="5">
                  <c:v>1.8029999999999999</c:v>
                </c:pt>
                <c:pt idx="6">
                  <c:v>2.2490000000000001</c:v>
                </c:pt>
                <c:pt idx="7">
                  <c:v>2.5059999999999998</c:v>
                </c:pt>
                <c:pt idx="8">
                  <c:v>2.7040000000000002</c:v>
                </c:pt>
                <c:pt idx="9">
                  <c:v>2.8849999999999998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45312"/>
        <c:axId val="127265792"/>
      </c:scatterChart>
      <c:valAx>
        <c:axId val="12724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265792"/>
        <c:crosses val="autoZero"/>
        <c:crossBetween val="midCat"/>
      </c:valAx>
      <c:valAx>
        <c:axId val="1272657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7245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'soft-stiff02'!$B$59:$B$68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'soft-stiff02'!$C$59:$C$68</c:f>
              <c:numCache>
                <c:formatCode>0.000</c:formatCode>
                <c:ptCount val="10"/>
                <c:pt idx="0">
                  <c:v>0.77500000000000002</c:v>
                </c:pt>
                <c:pt idx="1">
                  <c:v>0.82399999999999995</c:v>
                </c:pt>
                <c:pt idx="2">
                  <c:v>0.874</c:v>
                </c:pt>
                <c:pt idx="3">
                  <c:v>0.93300000000000005</c:v>
                </c:pt>
                <c:pt idx="4">
                  <c:v>0.998</c:v>
                </c:pt>
                <c:pt idx="5">
                  <c:v>1.232</c:v>
                </c:pt>
                <c:pt idx="6">
                  <c:v>1.4850000000000001</c:v>
                </c:pt>
                <c:pt idx="7">
                  <c:v>1.6539999999999999</c:v>
                </c:pt>
                <c:pt idx="8">
                  <c:v>1.7849999999999999</c:v>
                </c:pt>
                <c:pt idx="9">
                  <c:v>1.903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75040"/>
        <c:axId val="141176832"/>
      </c:scatterChart>
      <c:valAx>
        <c:axId val="1411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76832"/>
        <c:crosses val="autoZero"/>
        <c:crossBetween val="midCat"/>
      </c:valAx>
      <c:valAx>
        <c:axId val="141176832"/>
        <c:scaling>
          <c:orientation val="minMax"/>
          <c:min val="0.6000000000000000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41175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'soft-stiff02'!$B$85:$B$91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'soft-stiff02'!$C$85:$C$91</c:f>
              <c:numCache>
                <c:formatCode>0.0000</c:formatCode>
                <c:ptCount val="7"/>
                <c:pt idx="0">
                  <c:v>1.0069999999999999</c:v>
                </c:pt>
                <c:pt idx="1">
                  <c:v>0.83</c:v>
                </c:pt>
                <c:pt idx="2">
                  <c:v>0.77</c:v>
                </c:pt>
                <c:pt idx="3">
                  <c:v>0.74199999999999999</c:v>
                </c:pt>
                <c:pt idx="4">
                  <c:v>0.73699999999999999</c:v>
                </c:pt>
                <c:pt idx="5">
                  <c:v>0.72</c:v>
                </c:pt>
                <c:pt idx="6">
                  <c:v>0.7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4384"/>
        <c:axId val="141194368"/>
      </c:scatterChart>
      <c:valAx>
        <c:axId val="1411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94368"/>
        <c:crosses val="autoZero"/>
        <c:crossBetween val="midCat"/>
      </c:valAx>
      <c:valAx>
        <c:axId val="14119436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41184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'soft-stiff02'!$B$112:$B$121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'soft-stiff02'!$C$112:$C$121</c:f>
              <c:numCache>
                <c:formatCode>0</c:formatCode>
                <c:ptCount val="10"/>
                <c:pt idx="0">
                  <c:v>48</c:v>
                </c:pt>
                <c:pt idx="1">
                  <c:v>72</c:v>
                </c:pt>
                <c:pt idx="2">
                  <c:v>94</c:v>
                </c:pt>
                <c:pt idx="3">
                  <c:v>114</c:v>
                </c:pt>
                <c:pt idx="4">
                  <c:v>134</c:v>
                </c:pt>
                <c:pt idx="5">
                  <c:v>211</c:v>
                </c:pt>
                <c:pt idx="6">
                  <c:v>336</c:v>
                </c:pt>
                <c:pt idx="7">
                  <c:v>449</c:v>
                </c:pt>
                <c:pt idx="8">
                  <c:v>550</c:v>
                </c:pt>
                <c:pt idx="9">
                  <c:v>640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06272"/>
        <c:axId val="141207808"/>
      </c:scatterChart>
      <c:valAx>
        <c:axId val="1412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07808"/>
        <c:crosses val="autoZero"/>
        <c:crossBetween val="midCat"/>
      </c:valAx>
      <c:valAx>
        <c:axId val="141207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1206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'soft-stiff02'!$B$136:$B$142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'soft-stiff02'!$C$136:$C$142</c:f>
              <c:numCache>
                <c:formatCode>0</c:formatCode>
                <c:ptCount val="7"/>
                <c:pt idx="0">
                  <c:v>36</c:v>
                </c:pt>
                <c:pt idx="1">
                  <c:v>64</c:v>
                </c:pt>
                <c:pt idx="2">
                  <c:v>87</c:v>
                </c:pt>
                <c:pt idx="3">
                  <c:v>109</c:v>
                </c:pt>
                <c:pt idx="4">
                  <c:v>130</c:v>
                </c:pt>
                <c:pt idx="5">
                  <c:v>254</c:v>
                </c:pt>
                <c:pt idx="6">
                  <c:v>508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15616"/>
        <c:axId val="141217152"/>
      </c:scatterChart>
      <c:valAx>
        <c:axId val="1412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17152"/>
        <c:crosses val="autoZero"/>
        <c:crossBetween val="midCat"/>
      </c:valAx>
      <c:valAx>
        <c:axId val="141217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121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455206</xdr:colOff>
      <xdr:row>36</xdr:row>
      <xdr:rowOff>22151</xdr:rowOff>
    </xdr:from>
    <xdr:to>
      <xdr:col>18</xdr:col>
      <xdr:colOff>121831</xdr:colOff>
      <xdr:row>57</xdr:row>
      <xdr:rowOff>70219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78637</xdr:colOff>
      <xdr:row>46</xdr:row>
      <xdr:rowOff>66452</xdr:rowOff>
    </xdr:from>
    <xdr:to>
      <xdr:col>17</xdr:col>
      <xdr:colOff>420872</xdr:colOff>
      <xdr:row>67</xdr:row>
      <xdr:rowOff>155057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156166</xdr:colOff>
      <xdr:row>75</xdr:row>
      <xdr:rowOff>0</xdr:rowOff>
    </xdr:from>
    <xdr:to>
      <xdr:col>15</xdr:col>
      <xdr:colOff>166134</xdr:colOff>
      <xdr:row>94</xdr:row>
      <xdr:rowOff>36991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156166</xdr:colOff>
      <xdr:row>102</xdr:row>
      <xdr:rowOff>0</xdr:rowOff>
    </xdr:from>
    <xdr:to>
      <xdr:col>15</xdr:col>
      <xdr:colOff>166134</xdr:colOff>
      <xdr:row>121</xdr:row>
      <xdr:rowOff>36991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156166</xdr:colOff>
      <xdr:row>126</xdr:row>
      <xdr:rowOff>0</xdr:rowOff>
    </xdr:from>
    <xdr:to>
      <xdr:col>15</xdr:col>
      <xdr:colOff>166134</xdr:colOff>
      <xdr:row>145</xdr:row>
      <xdr:rowOff>36991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332267</xdr:colOff>
      <xdr:row>93</xdr:row>
      <xdr:rowOff>155058</xdr:rowOff>
    </xdr:from>
    <xdr:to>
      <xdr:col>4</xdr:col>
      <xdr:colOff>332267</xdr:colOff>
      <xdr:row>95</xdr:row>
      <xdr:rowOff>33227</xdr:rowOff>
    </xdr:to>
    <xdr:cxnSp macro="">
      <xdr:nvCxnSpPr>
        <xdr:cNvPr id="10" name="Straight Arrow Connector 9"/>
        <xdr:cNvCxnSpPr/>
      </xdr:nvCxnSpPr>
      <xdr:spPr>
        <a:xfrm flipV="1">
          <a:off x="2768895" y="15605494"/>
          <a:ext cx="0" cy="21043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D54"/>
  <sheetViews>
    <sheetView showGridLines="0" topLeftCell="A37" zoomScale="86" zoomScaleNormal="86" workbookViewId="0">
      <selection activeCell="E64" sqref="E64"/>
    </sheetView>
  </sheetViews>
  <sheetFormatPr defaultRowHeight="12.75" x14ac:dyDescent="0.2"/>
  <sheetData>
    <row r="1" spans="1:30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0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0" x14ac:dyDescent="0.2">
      <c r="A3" s="3" t="s">
        <v>40</v>
      </c>
    </row>
    <row r="4" spans="1:30" x14ac:dyDescent="0.2">
      <c r="A4" s="39" t="s">
        <v>42</v>
      </c>
    </row>
    <row r="5" spans="1:30" x14ac:dyDescent="0.2">
      <c r="A5" s="39"/>
      <c r="AA5" s="1"/>
      <c r="AB5" s="1"/>
      <c r="AC5" s="1"/>
      <c r="AD5" s="1"/>
    </row>
    <row r="6" spans="1:30" x14ac:dyDescent="0.2">
      <c r="A6" s="39"/>
      <c r="AA6" s="30">
        <v>0.59</v>
      </c>
      <c r="AB6" s="4"/>
      <c r="AC6" s="30">
        <v>0.59</v>
      </c>
      <c r="AD6" s="4"/>
    </row>
    <row r="7" spans="1:30" x14ac:dyDescent="0.2">
      <c r="A7" s="39"/>
      <c r="AA7" s="30">
        <v>0.63</v>
      </c>
      <c r="AB7" s="4">
        <v>4.0000000000000036E-2</v>
      </c>
      <c r="AC7" s="4">
        <v>0.63</v>
      </c>
      <c r="AD7" s="30">
        <v>0.04</v>
      </c>
    </row>
    <row r="8" spans="1:30" x14ac:dyDescent="0.2">
      <c r="AA8" s="30">
        <v>0.68</v>
      </c>
      <c r="AB8" s="4">
        <v>5.0000000000000044E-2</v>
      </c>
      <c r="AC8" s="4">
        <v>0.67500000000000004</v>
      </c>
      <c r="AD8" s="30">
        <v>4.4999999999999998E-2</v>
      </c>
    </row>
    <row r="9" spans="1:30" x14ac:dyDescent="0.2">
      <c r="A9" s="2"/>
      <c r="B9" s="2"/>
      <c r="C9" s="2"/>
      <c r="D9" s="2"/>
      <c r="E9" s="2"/>
      <c r="F9" s="1"/>
      <c r="G9" s="1"/>
      <c r="H9" s="1"/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AA9" s="30">
        <v>0.72</v>
      </c>
      <c r="AB9" s="4">
        <v>3.9999999999999925E-2</v>
      </c>
      <c r="AC9" s="4">
        <v>0.72500000000000009</v>
      </c>
      <c r="AD9" s="30">
        <v>0.05</v>
      </c>
    </row>
    <row r="10" spans="1:30" x14ac:dyDescent="0.2">
      <c r="A10" s="14" t="s">
        <v>41</v>
      </c>
      <c r="I10" s="40" t="s">
        <v>43</v>
      </c>
      <c r="AA10" s="30">
        <v>0.77</v>
      </c>
      <c r="AB10" s="4">
        <v>5.0000000000000044E-2</v>
      </c>
      <c r="AC10" s="4">
        <v>0.78000000000000014</v>
      </c>
      <c r="AD10" s="30">
        <v>5.5E-2</v>
      </c>
    </row>
    <row r="11" spans="1:30" x14ac:dyDescent="0.2">
      <c r="B11" s="1"/>
      <c r="C11" s="1"/>
      <c r="D11" s="1"/>
      <c r="E11" s="1"/>
      <c r="F11" s="6"/>
      <c r="G11" s="15" t="s">
        <v>16</v>
      </c>
      <c r="H11" s="15"/>
      <c r="I11" s="15"/>
      <c r="J11" s="7"/>
      <c r="K11" s="7"/>
      <c r="L11" s="31" t="s">
        <v>17</v>
      </c>
      <c r="M11" s="7"/>
      <c r="N11" s="7"/>
      <c r="O11" s="7"/>
      <c r="P11" s="7"/>
      <c r="Q11" s="7"/>
      <c r="R11" s="7"/>
      <c r="S11" s="7"/>
      <c r="T11" s="7"/>
      <c r="U11" s="7"/>
      <c r="V11" s="8"/>
      <c r="AA11" s="30">
        <v>0.82</v>
      </c>
      <c r="AB11" s="4">
        <v>4.9999999999999933E-2</v>
      </c>
      <c r="AC11" s="4">
        <v>0.84000000000000008</v>
      </c>
      <c r="AD11" s="30">
        <v>0.06</v>
      </c>
    </row>
    <row r="12" spans="1:30" x14ac:dyDescent="0.2">
      <c r="A12" s="1"/>
      <c r="B12" s="1"/>
      <c r="C12" s="1"/>
      <c r="D12" s="1"/>
      <c r="E12" s="1"/>
      <c r="F12" s="10"/>
      <c r="G12" s="4"/>
      <c r="H12" s="4"/>
      <c r="I12" s="34">
        <v>1.075</v>
      </c>
      <c r="J12" s="9"/>
      <c r="K12" s="4"/>
      <c r="L12" s="9"/>
      <c r="M12" s="9"/>
      <c r="N12" s="9"/>
      <c r="O12" s="9"/>
      <c r="P12" s="9"/>
      <c r="Q12" s="9"/>
      <c r="R12" s="9"/>
      <c r="S12" s="9"/>
      <c r="T12" s="4"/>
      <c r="U12" s="4"/>
      <c r="V12" s="5"/>
      <c r="AA12" s="30">
        <v>0.88</v>
      </c>
      <c r="AB12" s="4">
        <v>6.0000000000000053E-2</v>
      </c>
      <c r="AC12" s="4">
        <v>0.90500000000000003</v>
      </c>
      <c r="AD12" s="30">
        <v>6.5000000000000002E-2</v>
      </c>
    </row>
    <row r="13" spans="1:30" x14ac:dyDescent="0.2">
      <c r="A13" s="1"/>
      <c r="B13" s="1"/>
      <c r="C13" s="1"/>
      <c r="D13" s="1"/>
      <c r="E13" s="1"/>
      <c r="F13" s="18" t="s">
        <v>18</v>
      </c>
      <c r="G13" s="19" t="s">
        <v>19</v>
      </c>
      <c r="H13" s="19" t="s">
        <v>20</v>
      </c>
      <c r="I13" s="19" t="s">
        <v>1</v>
      </c>
      <c r="J13" s="20" t="s">
        <v>2</v>
      </c>
      <c r="K13" s="20" t="s">
        <v>3</v>
      </c>
      <c r="L13" s="20" t="s">
        <v>4</v>
      </c>
      <c r="M13" s="20" t="s">
        <v>5</v>
      </c>
      <c r="N13" s="20" t="s">
        <v>6</v>
      </c>
      <c r="O13" s="20" t="s">
        <v>7</v>
      </c>
      <c r="P13" s="20" t="s">
        <v>8</v>
      </c>
      <c r="Q13" s="20" t="s">
        <v>9</v>
      </c>
      <c r="R13" s="20" t="s">
        <v>10</v>
      </c>
      <c r="S13" s="20" t="s">
        <v>11</v>
      </c>
      <c r="T13" s="20" t="s">
        <v>12</v>
      </c>
      <c r="U13" s="19" t="s">
        <v>13</v>
      </c>
      <c r="V13" s="21" t="s">
        <v>21</v>
      </c>
      <c r="AA13" s="30">
        <v>0.96</v>
      </c>
      <c r="AB13" s="4">
        <v>7.999999999999996E-2</v>
      </c>
      <c r="AC13" s="4">
        <v>0.97500000000000009</v>
      </c>
      <c r="AD13" s="30">
        <v>7.0000000000000007E-2</v>
      </c>
    </row>
    <row r="14" spans="1:30" x14ac:dyDescent="0.2">
      <c r="A14" s="1"/>
      <c r="B14" s="1"/>
      <c r="C14" s="1"/>
      <c r="D14" s="1"/>
      <c r="E14" s="1"/>
      <c r="F14" s="16">
        <v>1</v>
      </c>
      <c r="G14" s="22">
        <f>H14*$I$12</f>
        <v>1.13482375</v>
      </c>
      <c r="H14" s="22">
        <f>I14*$I$12</f>
        <v>1.05565</v>
      </c>
      <c r="I14" s="35">
        <v>0.98199999999999998</v>
      </c>
      <c r="J14" s="22">
        <f>I14/$I$12</f>
        <v>0.91348837209302325</v>
      </c>
      <c r="K14" s="22">
        <f t="shared" ref="K14:V14" si="0">J14/$I$12</f>
        <v>0.84975662520281237</v>
      </c>
      <c r="L14" s="22">
        <f t="shared" si="0"/>
        <v>0.79047127925843019</v>
      </c>
      <c r="M14" s="22">
        <f t="shared" si="0"/>
        <v>0.73532212024040022</v>
      </c>
      <c r="N14" s="22">
        <f t="shared" si="0"/>
        <v>0.68402057696781415</v>
      </c>
      <c r="O14" s="22">
        <f t="shared" si="0"/>
        <v>0.63629821113285046</v>
      </c>
      <c r="P14" s="22">
        <f t="shared" si="0"/>
        <v>0.59190531268172142</v>
      </c>
      <c r="Q14" s="22">
        <f t="shared" si="0"/>
        <v>0.55060959319229896</v>
      </c>
      <c r="R14" s="22">
        <f t="shared" si="0"/>
        <v>0.51219497041144091</v>
      </c>
      <c r="S14" s="22">
        <f t="shared" si="0"/>
        <v>0.4764604375920381</v>
      </c>
      <c r="T14" s="22">
        <f t="shared" si="0"/>
        <v>0.44321901171352385</v>
      </c>
      <c r="U14" s="22">
        <f t="shared" si="0"/>
        <v>0.41229675508234775</v>
      </c>
      <c r="V14" s="23">
        <f t="shared" si="0"/>
        <v>0.38353186519288163</v>
      </c>
      <c r="AA14" s="30">
        <v>1.04</v>
      </c>
      <c r="AB14" s="4">
        <v>8.0000000000000071E-2</v>
      </c>
      <c r="AC14" s="4">
        <v>1.05</v>
      </c>
      <c r="AD14" s="30">
        <v>7.4999999999999997E-2</v>
      </c>
    </row>
    <row r="15" spans="1:30" x14ac:dyDescent="0.2">
      <c r="A15" s="1"/>
      <c r="B15" s="1"/>
      <c r="C15" s="1"/>
      <c r="D15" s="1"/>
      <c r="E15" s="1"/>
      <c r="F15" s="16">
        <v>2</v>
      </c>
      <c r="G15" s="24">
        <f t="shared" ref="G15:H15" si="1">H15*$I$12</f>
        <v>1.3775049999999998</v>
      </c>
      <c r="H15" s="24">
        <f t="shared" si="1"/>
        <v>1.2813999999999999</v>
      </c>
      <c r="I15" s="36">
        <v>1.1919999999999999</v>
      </c>
      <c r="J15" s="24">
        <f t="shared" ref="J15:V15" si="2">I15/$I$12</f>
        <v>1.1088372093023255</v>
      </c>
      <c r="K15" s="24">
        <f t="shared" si="2"/>
        <v>1.0314764737696052</v>
      </c>
      <c r="L15" s="24">
        <f t="shared" si="2"/>
        <v>0.95951299885544672</v>
      </c>
      <c r="M15" s="24">
        <f t="shared" si="2"/>
        <v>0.89257023149343884</v>
      </c>
      <c r="N15" s="24">
        <f t="shared" si="2"/>
        <v>0.83029788976133845</v>
      </c>
      <c r="O15" s="24">
        <f t="shared" si="2"/>
        <v>0.77237013001054744</v>
      </c>
      <c r="P15" s="24">
        <f t="shared" si="2"/>
        <v>0.7184838418702767</v>
      </c>
      <c r="Q15" s="24">
        <f t="shared" si="2"/>
        <v>0.66835706220490854</v>
      </c>
      <c r="R15" s="24">
        <f t="shared" si="2"/>
        <v>0.62172749972549635</v>
      </c>
      <c r="S15" s="24">
        <f t="shared" si="2"/>
        <v>0.57835116253534546</v>
      </c>
      <c r="T15" s="24">
        <f t="shared" si="2"/>
        <v>0.53800108142822833</v>
      </c>
      <c r="U15" s="24">
        <f t="shared" si="2"/>
        <v>0.50046612225881704</v>
      </c>
      <c r="V15" s="25">
        <f t="shared" si="2"/>
        <v>0.46554988117099261</v>
      </c>
      <c r="AA15" s="30">
        <v>1.1000000000000001</v>
      </c>
      <c r="AB15" s="4">
        <v>6.0000000000000053E-2</v>
      </c>
      <c r="AC15" s="4">
        <v>1.1300000000000001</v>
      </c>
      <c r="AD15" s="30">
        <v>0.08</v>
      </c>
    </row>
    <row r="16" spans="1:30" x14ac:dyDescent="0.2">
      <c r="A16" s="1"/>
      <c r="B16" s="1"/>
      <c r="C16" s="1"/>
      <c r="D16" s="1"/>
      <c r="E16" s="1"/>
      <c r="F16" s="16">
        <v>3</v>
      </c>
      <c r="G16" s="12">
        <f t="shared" ref="G16:H16" si="3">H16*$I$12</f>
        <v>1.5300475</v>
      </c>
      <c r="H16" s="12">
        <f t="shared" si="3"/>
        <v>1.4233</v>
      </c>
      <c r="I16" s="37">
        <v>1.3240000000000001</v>
      </c>
      <c r="J16" s="12">
        <f t="shared" ref="J16:V16" si="4">I16/$I$12</f>
        <v>1.2316279069767444</v>
      </c>
      <c r="K16" s="12">
        <f t="shared" si="4"/>
        <v>1.145700378583018</v>
      </c>
      <c r="L16" s="12">
        <f t="shared" si="4"/>
        <v>1.0657677940307144</v>
      </c>
      <c r="M16" s="12">
        <f t="shared" si="4"/>
        <v>0.99141190142392044</v>
      </c>
      <c r="N16" s="12">
        <f t="shared" si="4"/>
        <v>0.9222436292315539</v>
      </c>
      <c r="O16" s="12">
        <f t="shared" si="4"/>
        <v>0.85790105044795717</v>
      </c>
      <c r="P16" s="12">
        <f t="shared" si="4"/>
        <v>0.79804748878879739</v>
      </c>
      <c r="Q16" s="12">
        <f t="shared" si="4"/>
        <v>0.74236975701283481</v>
      </c>
      <c r="R16" s="12">
        <f t="shared" si="4"/>
        <v>0.69057651815147425</v>
      </c>
      <c r="S16" s="12">
        <f t="shared" si="4"/>
        <v>0.64239676107113886</v>
      </c>
      <c r="T16" s="12">
        <f t="shared" si="4"/>
        <v>0.59757838239175709</v>
      </c>
      <c r="U16" s="12">
        <f t="shared" si="4"/>
        <v>0.55588686734116943</v>
      </c>
      <c r="V16" s="13">
        <f t="shared" si="4"/>
        <v>0.51710406264294828</v>
      </c>
      <c r="AA16" s="30">
        <v>1.18</v>
      </c>
      <c r="AB16" s="4">
        <v>7.9999999999999849E-2</v>
      </c>
      <c r="AC16" s="4">
        <v>1.2150000000000001</v>
      </c>
      <c r="AD16" s="30">
        <v>8.5000000000000006E-2</v>
      </c>
    </row>
    <row r="17" spans="1:30" x14ac:dyDescent="0.2">
      <c r="A17" s="1"/>
      <c r="B17" s="1"/>
      <c r="C17" s="1"/>
      <c r="D17" s="1"/>
      <c r="E17" s="1"/>
      <c r="F17" s="16">
        <v>4</v>
      </c>
      <c r="G17" s="12">
        <f t="shared" ref="G17:H17" si="5">H17*$I$12</f>
        <v>1.6213418749999999</v>
      </c>
      <c r="H17" s="12">
        <f t="shared" si="5"/>
        <v>1.5082249999999999</v>
      </c>
      <c r="I17" s="37">
        <v>1.403</v>
      </c>
      <c r="J17" s="12">
        <f t="shared" ref="J17:V17" si="6">I17/$I$12</f>
        <v>1.3051162790697675</v>
      </c>
      <c r="K17" s="12">
        <f t="shared" si="6"/>
        <v>1.2140616549486209</v>
      </c>
      <c r="L17" s="12">
        <f t="shared" si="6"/>
        <v>1.1293596790219731</v>
      </c>
      <c r="M17" s="12">
        <f t="shared" si="6"/>
        <v>1.050567143276254</v>
      </c>
      <c r="N17" s="12">
        <f t="shared" si="6"/>
        <v>0.97727176118721304</v>
      </c>
      <c r="O17" s="12">
        <f t="shared" si="6"/>
        <v>0.90909001040670989</v>
      </c>
      <c r="P17" s="12">
        <f t="shared" si="6"/>
        <v>0.8456651259597302</v>
      </c>
      <c r="Q17" s="12">
        <f t="shared" si="6"/>
        <v>0.78666523345091188</v>
      </c>
      <c r="R17" s="12">
        <f t="shared" si="6"/>
        <v>0.7317816125124762</v>
      </c>
      <c r="S17" s="12">
        <f t="shared" si="6"/>
        <v>0.68072708140695459</v>
      </c>
      <c r="T17" s="12">
        <f t="shared" si="6"/>
        <v>0.63323449433205081</v>
      </c>
      <c r="U17" s="12">
        <f t="shared" si="6"/>
        <v>0.58905534356469846</v>
      </c>
      <c r="V17" s="13">
        <f t="shared" si="6"/>
        <v>0.54795845912995211</v>
      </c>
      <c r="AA17" s="1"/>
      <c r="AB17" s="1"/>
      <c r="AC17" s="4">
        <v>1.3050000000000002</v>
      </c>
      <c r="AD17" s="30">
        <v>0.09</v>
      </c>
    </row>
    <row r="18" spans="1:30" x14ac:dyDescent="0.2">
      <c r="A18" s="1"/>
      <c r="B18" s="1"/>
      <c r="C18" s="1"/>
      <c r="D18" s="1"/>
      <c r="E18" s="1"/>
      <c r="F18" s="16">
        <v>5</v>
      </c>
      <c r="G18" s="24">
        <f t="shared" ref="G18:H18" si="7">H18*$I$12</f>
        <v>1.6918349999999998</v>
      </c>
      <c r="H18" s="24">
        <f t="shared" si="7"/>
        <v>1.5737999999999999</v>
      </c>
      <c r="I18" s="36">
        <v>1.464</v>
      </c>
      <c r="J18" s="24">
        <f t="shared" ref="J18:V18" si="8">I18/$I$12</f>
        <v>1.3618604651162791</v>
      </c>
      <c r="K18" s="24">
        <f t="shared" si="8"/>
        <v>1.2668469442942132</v>
      </c>
      <c r="L18" s="24">
        <f t="shared" si="8"/>
        <v>1.1784622737620589</v>
      </c>
      <c r="M18" s="24">
        <f t="shared" si="8"/>
        <v>1.096243975592613</v>
      </c>
      <c r="N18" s="24">
        <f t="shared" si="8"/>
        <v>1.0197618377605702</v>
      </c>
      <c r="O18" s="24">
        <f t="shared" si="8"/>
        <v>0.94861566303308853</v>
      </c>
      <c r="P18" s="24">
        <f t="shared" si="8"/>
        <v>0.88243317491450102</v>
      </c>
      <c r="Q18" s="24">
        <f t="shared" si="8"/>
        <v>0.82086806968790793</v>
      </c>
      <c r="R18" s="24">
        <f t="shared" si="8"/>
        <v>0.76359820436084458</v>
      </c>
      <c r="S18" s="24">
        <f t="shared" si="8"/>
        <v>0.7103239110333438</v>
      </c>
      <c r="T18" s="24">
        <f t="shared" si="8"/>
        <v>0.66076642886822679</v>
      </c>
      <c r="U18" s="24">
        <f t="shared" si="8"/>
        <v>0.61466644545881566</v>
      </c>
      <c r="V18" s="25">
        <f t="shared" si="8"/>
        <v>0.57178273996168905</v>
      </c>
      <c r="AA18" s="1"/>
      <c r="AB18" s="1"/>
      <c r="AC18" s="4">
        <v>1.4000000000000001</v>
      </c>
      <c r="AD18" s="30">
        <v>9.5000000000000001E-2</v>
      </c>
    </row>
    <row r="19" spans="1:30" x14ac:dyDescent="0.2">
      <c r="A19" s="1"/>
      <c r="B19" s="1"/>
      <c r="C19" s="1"/>
      <c r="D19" s="1"/>
      <c r="E19" s="1"/>
      <c r="F19" s="16">
        <v>10</v>
      </c>
      <c r="G19" s="12">
        <f t="shared" ref="G19:H19" si="9">H19*$I$12</f>
        <v>2.0835918749999998</v>
      </c>
      <c r="H19" s="12">
        <f t="shared" si="9"/>
        <v>1.9382249999999999</v>
      </c>
      <c r="I19" s="37">
        <v>1.8029999999999999</v>
      </c>
      <c r="J19" s="12">
        <f t="shared" ref="J19:V19" si="10">I19/$I$12</f>
        <v>1.6772093023255814</v>
      </c>
      <c r="K19" s="12">
        <f t="shared" si="10"/>
        <v>1.5601946998377503</v>
      </c>
      <c r="L19" s="12">
        <f t="shared" si="10"/>
        <v>1.4513439068258143</v>
      </c>
      <c r="M19" s="12">
        <f t="shared" si="10"/>
        <v>1.350087355186804</v>
      </c>
      <c r="N19" s="12">
        <f t="shared" si="10"/>
        <v>1.2558952141272597</v>
      </c>
      <c r="O19" s="12">
        <f t="shared" si="10"/>
        <v>1.1682746177927998</v>
      </c>
      <c r="P19" s="12">
        <f t="shared" si="10"/>
        <v>1.0867670863188836</v>
      </c>
      <c r="Q19" s="12">
        <f t="shared" si="10"/>
        <v>1.0109461268082638</v>
      </c>
      <c r="R19" s="12">
        <f t="shared" si="10"/>
        <v>0.9404150016821059</v>
      </c>
      <c r="S19" s="12">
        <f t="shared" si="10"/>
        <v>0.87480465272754038</v>
      </c>
      <c r="T19" s="12">
        <f t="shared" si="10"/>
        <v>0.81377176997910738</v>
      </c>
      <c r="U19" s="12">
        <f t="shared" si="10"/>
        <v>0.75699699532940223</v>
      </c>
      <c r="V19" s="13">
        <f t="shared" si="10"/>
        <v>0.70418325146921146</v>
      </c>
      <c r="AA19" s="1"/>
      <c r="AB19" s="1"/>
      <c r="AC19" s="4">
        <v>1.5000000000000002</v>
      </c>
      <c r="AD19" s="30">
        <v>0.1</v>
      </c>
    </row>
    <row r="20" spans="1:30" x14ac:dyDescent="0.2">
      <c r="A20" s="1"/>
      <c r="B20" s="41" t="s">
        <v>45</v>
      </c>
      <c r="C20" s="1"/>
      <c r="D20" s="1"/>
      <c r="E20" s="1"/>
      <c r="F20" s="16">
        <v>20</v>
      </c>
      <c r="G20" s="12">
        <f t="shared" ref="G20:H20" si="11">H20*$I$12</f>
        <v>2.599000625</v>
      </c>
      <c r="H20" s="12">
        <f t="shared" si="11"/>
        <v>2.417675</v>
      </c>
      <c r="I20" s="37">
        <v>2.2490000000000001</v>
      </c>
      <c r="J20" s="12">
        <f t="shared" ref="J20:V20" si="12">I20/$I$12</f>
        <v>2.0920930232558139</v>
      </c>
      <c r="K20" s="12">
        <f t="shared" si="12"/>
        <v>1.9461330448891294</v>
      </c>
      <c r="L20" s="12">
        <f t="shared" si="12"/>
        <v>1.8103563208270972</v>
      </c>
      <c r="M20" s="12">
        <f t="shared" si="12"/>
        <v>1.6840523914670673</v>
      </c>
      <c r="N20" s="12">
        <f t="shared" si="12"/>
        <v>1.5665603641554116</v>
      </c>
      <c r="O20" s="12">
        <f t="shared" si="12"/>
        <v>1.45726545502829</v>
      </c>
      <c r="P20" s="12">
        <f t="shared" si="12"/>
        <v>1.3555957721193395</v>
      </c>
      <c r="Q20" s="12">
        <f t="shared" si="12"/>
        <v>1.2610193229017113</v>
      </c>
      <c r="R20" s="12">
        <f t="shared" si="12"/>
        <v>1.173041230606243</v>
      </c>
      <c r="S20" s="12">
        <f t="shared" si="12"/>
        <v>1.0912011447499936</v>
      </c>
      <c r="T20" s="12">
        <f t="shared" si="12"/>
        <v>1.0150708323255755</v>
      </c>
      <c r="U20" s="12">
        <f t="shared" si="12"/>
        <v>0.94425193704704702</v>
      </c>
      <c r="V20" s="13">
        <f t="shared" si="12"/>
        <v>0.87837389492748563</v>
      </c>
    </row>
    <row r="21" spans="1:30" x14ac:dyDescent="0.2">
      <c r="A21" s="1"/>
      <c r="B21" s="1"/>
      <c r="C21" s="1"/>
      <c r="D21" s="1"/>
      <c r="E21" s="1"/>
      <c r="F21" s="16">
        <v>30</v>
      </c>
      <c r="G21" s="12">
        <f t="shared" ref="G21:H21" si="13">H21*$I$12</f>
        <v>2.8959962499999996</v>
      </c>
      <c r="H21" s="12">
        <f t="shared" si="13"/>
        <v>2.6939499999999996</v>
      </c>
      <c r="I21" s="37">
        <v>2.5059999999999998</v>
      </c>
      <c r="J21" s="12">
        <f t="shared" ref="J21:V21" si="14">I21/$I$12</f>
        <v>2.3311627906976744</v>
      </c>
      <c r="K21" s="12">
        <f t="shared" si="14"/>
        <v>2.1685235262303948</v>
      </c>
      <c r="L21" s="12">
        <f t="shared" si="14"/>
        <v>2.0172311871910651</v>
      </c>
      <c r="M21" s="12">
        <f t="shared" si="14"/>
        <v>1.8764941276195954</v>
      </c>
      <c r="N21" s="12">
        <f t="shared" si="14"/>
        <v>1.7455759326693912</v>
      </c>
      <c r="O21" s="12">
        <f t="shared" si="14"/>
        <v>1.6237915652738524</v>
      </c>
      <c r="P21" s="12">
        <f t="shared" si="14"/>
        <v>1.5105037816500952</v>
      </c>
      <c r="Q21" s="12">
        <f t="shared" si="14"/>
        <v>1.4051197968838096</v>
      </c>
      <c r="R21" s="12">
        <f t="shared" si="14"/>
        <v>1.3070881831477299</v>
      </c>
      <c r="S21" s="12">
        <f t="shared" si="14"/>
        <v>1.2158959843234698</v>
      </c>
      <c r="T21" s="12">
        <f t="shared" si="14"/>
        <v>1.1310660319288091</v>
      </c>
      <c r="U21" s="12">
        <f t="shared" si="14"/>
        <v>1.0521544483058689</v>
      </c>
      <c r="V21" s="13">
        <f t="shared" si="14"/>
        <v>0.97874832400545952</v>
      </c>
    </row>
    <row r="22" spans="1:30" x14ac:dyDescent="0.2">
      <c r="A22" s="1"/>
      <c r="B22" s="41" t="s">
        <v>44</v>
      </c>
      <c r="C22" s="1"/>
      <c r="D22" s="1"/>
      <c r="E22" s="1"/>
      <c r="F22" s="16">
        <v>40</v>
      </c>
      <c r="G22" s="12">
        <f t="shared" ref="G22:H22" si="15">H22*$I$12</f>
        <v>3.1248100000000001</v>
      </c>
      <c r="H22" s="12">
        <f t="shared" si="15"/>
        <v>2.9068000000000001</v>
      </c>
      <c r="I22" s="37">
        <v>2.7040000000000002</v>
      </c>
      <c r="J22" s="12">
        <f t="shared" ref="J22:V22" si="16">I22/$I$12</f>
        <v>2.5153488372093027</v>
      </c>
      <c r="K22" s="12">
        <f t="shared" si="16"/>
        <v>2.3398593834505141</v>
      </c>
      <c r="L22" s="12">
        <f t="shared" si="16"/>
        <v>2.1766133799539666</v>
      </c>
      <c r="M22" s="12">
        <f t="shared" si="16"/>
        <v>2.0247566325153179</v>
      </c>
      <c r="N22" s="12">
        <f t="shared" si="16"/>
        <v>1.8834945418747144</v>
      </c>
      <c r="O22" s="12">
        <f t="shared" si="16"/>
        <v>1.752087945929967</v>
      </c>
      <c r="P22" s="12">
        <f t="shared" si="16"/>
        <v>1.6298492520278762</v>
      </c>
      <c r="Q22" s="12">
        <f t="shared" si="16"/>
        <v>1.5161388390956989</v>
      </c>
      <c r="R22" s="12">
        <f t="shared" si="16"/>
        <v>1.4103617107866968</v>
      </c>
      <c r="S22" s="12">
        <f t="shared" si="16"/>
        <v>1.3119643821271598</v>
      </c>
      <c r="T22" s="12">
        <f t="shared" si="16"/>
        <v>1.2204319833741022</v>
      </c>
      <c r="U22" s="12">
        <f t="shared" si="16"/>
        <v>1.1352855659293974</v>
      </c>
      <c r="V22" s="13">
        <f t="shared" si="16"/>
        <v>1.0560795962133931</v>
      </c>
    </row>
    <row r="23" spans="1:30" x14ac:dyDescent="0.2">
      <c r="A23" s="11" t="s">
        <v>1</v>
      </c>
      <c r="B23" s="1" t="s">
        <v>14</v>
      </c>
      <c r="C23" s="1" t="s">
        <v>15</v>
      </c>
      <c r="D23" s="3" t="s">
        <v>22</v>
      </c>
      <c r="E23" s="2"/>
      <c r="F23" s="17">
        <v>50</v>
      </c>
      <c r="G23" s="26">
        <f t="shared" ref="G23:H23" si="17">H23*$I$12</f>
        <v>3.3339781249999993</v>
      </c>
      <c r="H23" s="26">
        <f t="shared" si="17"/>
        <v>3.1013749999999995</v>
      </c>
      <c r="I23" s="38">
        <v>2.8849999999999998</v>
      </c>
      <c r="J23" s="26">
        <f t="shared" ref="J23:V23" si="18">I23/$I$12</f>
        <v>2.6837209302325582</v>
      </c>
      <c r="K23" s="26">
        <f t="shared" si="18"/>
        <v>2.4964845862628451</v>
      </c>
      <c r="L23" s="26">
        <f t="shared" si="18"/>
        <v>2.3223112430352049</v>
      </c>
      <c r="M23" s="26">
        <f t="shared" si="18"/>
        <v>2.1602895284048418</v>
      </c>
      <c r="N23" s="26">
        <f t="shared" si="18"/>
        <v>2.0095716543300854</v>
      </c>
      <c r="O23" s="26">
        <f t="shared" si="18"/>
        <v>1.8693689807721725</v>
      </c>
      <c r="P23" s="26">
        <f t="shared" si="18"/>
        <v>1.7389478890903931</v>
      </c>
      <c r="Q23" s="26">
        <f t="shared" si="18"/>
        <v>1.6176259433399007</v>
      </c>
      <c r="R23" s="26">
        <f t="shared" si="18"/>
        <v>1.5047683193859542</v>
      </c>
      <c r="S23" s="26">
        <f t="shared" si="18"/>
        <v>1.399784483149725</v>
      </c>
      <c r="T23" s="26">
        <f t="shared" si="18"/>
        <v>1.3021251006043955</v>
      </c>
      <c r="U23" s="26">
        <f t="shared" si="18"/>
        <v>1.2112791633529261</v>
      </c>
      <c r="V23" s="27">
        <f t="shared" si="18"/>
        <v>1.1267713147469081</v>
      </c>
    </row>
    <row r="24" spans="1:30" x14ac:dyDescent="0.2">
      <c r="A24" s="11"/>
      <c r="B24" s="1"/>
      <c r="C24" s="1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30" x14ac:dyDescent="0.2">
      <c r="A25" s="11"/>
      <c r="B25" s="1"/>
      <c r="C25" s="1"/>
      <c r="D25" s="1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7" spans="1:30" x14ac:dyDescent="0.2">
      <c r="A27" s="1"/>
      <c r="B27" s="1"/>
      <c r="C27" s="1"/>
      <c r="D27" s="1" t="s">
        <v>23</v>
      </c>
      <c r="E27" s="1"/>
      <c r="F27" s="32">
        <v>1</v>
      </c>
      <c r="G27" s="28">
        <f>(G14+H14)/2</f>
        <v>1.0952368749999999</v>
      </c>
      <c r="H27" s="28">
        <f t="shared" ref="H27:U27" si="19">(H14+I14)/2</f>
        <v>1.0188250000000001</v>
      </c>
      <c r="I27" s="28">
        <f t="shared" si="19"/>
        <v>0.94774418604651167</v>
      </c>
      <c r="J27" s="28">
        <f t="shared" si="19"/>
        <v>0.88162249864791775</v>
      </c>
      <c r="K27" s="28">
        <f t="shared" si="19"/>
        <v>0.82011395223062133</v>
      </c>
      <c r="L27" s="28">
        <f t="shared" si="19"/>
        <v>0.76289669974941521</v>
      </c>
      <c r="M27" s="28">
        <f t="shared" si="19"/>
        <v>0.70967134860410719</v>
      </c>
      <c r="N27" s="28">
        <f t="shared" si="19"/>
        <v>0.6601593940503323</v>
      </c>
      <c r="O27" s="28">
        <f t="shared" si="19"/>
        <v>0.61410176190728594</v>
      </c>
      <c r="P27" s="28">
        <f t="shared" si="19"/>
        <v>0.57125745293701025</v>
      </c>
      <c r="Q27" s="28">
        <f t="shared" si="19"/>
        <v>0.53140228180186999</v>
      </c>
      <c r="R27" s="28">
        <f t="shared" si="19"/>
        <v>0.49432770400173953</v>
      </c>
      <c r="S27" s="28">
        <f t="shared" si="19"/>
        <v>0.459839724652781</v>
      </c>
      <c r="T27" s="28">
        <f t="shared" si="19"/>
        <v>0.4277578833979358</v>
      </c>
      <c r="U27" s="28">
        <f t="shared" si="19"/>
        <v>0.39791431013761469</v>
      </c>
      <c r="V27" s="1"/>
    </row>
    <row r="28" spans="1:30" x14ac:dyDescent="0.2">
      <c r="A28" s="1"/>
      <c r="B28" s="1"/>
      <c r="C28" s="1"/>
      <c r="D28" s="1"/>
      <c r="E28" s="1"/>
      <c r="F28" s="4"/>
      <c r="G28" s="29" t="s">
        <v>24</v>
      </c>
      <c r="H28" s="29" t="s">
        <v>25</v>
      </c>
      <c r="I28" s="29" t="s">
        <v>26</v>
      </c>
      <c r="J28" s="29" t="s">
        <v>27</v>
      </c>
      <c r="K28" s="29" t="s">
        <v>28</v>
      </c>
      <c r="L28" s="29" t="s">
        <v>29</v>
      </c>
      <c r="M28" s="29" t="s">
        <v>30</v>
      </c>
      <c r="N28" s="29" t="s">
        <v>31</v>
      </c>
      <c r="O28" s="29" t="s">
        <v>32</v>
      </c>
      <c r="P28" s="29" t="s">
        <v>33</v>
      </c>
      <c r="Q28" s="29" t="s">
        <v>34</v>
      </c>
      <c r="R28" s="29" t="s">
        <v>35</v>
      </c>
      <c r="S28" s="29" t="s">
        <v>36</v>
      </c>
      <c r="T28" s="29" t="s">
        <v>37</v>
      </c>
      <c r="U28" s="29" t="s">
        <v>38</v>
      </c>
    </row>
    <row r="29" spans="1:30" x14ac:dyDescent="0.2">
      <c r="A29" s="1"/>
      <c r="B29" s="1"/>
      <c r="C29" s="1"/>
      <c r="D29" s="1"/>
      <c r="E29" s="1"/>
      <c r="F29" s="4"/>
      <c r="G29" s="4"/>
      <c r="H29" s="29">
        <v>0.59</v>
      </c>
      <c r="I29" s="29">
        <v>0.63</v>
      </c>
      <c r="J29" s="29">
        <v>0.67500000000000004</v>
      </c>
      <c r="K29" s="29">
        <v>0.72499999999999998</v>
      </c>
      <c r="L29" s="29">
        <v>0.78</v>
      </c>
      <c r="M29" s="29">
        <v>0.84</v>
      </c>
      <c r="N29" s="29">
        <v>0.90500000000000003</v>
      </c>
      <c r="O29" s="29">
        <v>0.97499999999999998</v>
      </c>
      <c r="P29" s="29">
        <v>1.05</v>
      </c>
      <c r="Q29" s="29">
        <v>1.1299999999999999</v>
      </c>
      <c r="R29" s="29">
        <v>1.21</v>
      </c>
      <c r="S29" s="29">
        <v>1.28</v>
      </c>
      <c r="T29" s="29">
        <v>1.4</v>
      </c>
      <c r="U29" s="29">
        <v>1.5</v>
      </c>
    </row>
    <row r="30" spans="1:30" x14ac:dyDescent="0.2">
      <c r="E30" s="1"/>
      <c r="F30" s="4"/>
      <c r="G30" s="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0" x14ac:dyDescent="0.2">
      <c r="E31" s="1"/>
    </row>
    <row r="32" spans="1:30" x14ac:dyDescent="0.2">
      <c r="E32" s="1"/>
      <c r="F32" s="32">
        <v>50</v>
      </c>
      <c r="G32" s="33">
        <f t="shared" ref="G32:U32" si="20">(G23+H23)/2</f>
        <v>3.2176765624999994</v>
      </c>
      <c r="H32" s="33">
        <f t="shared" si="20"/>
        <v>2.9931874999999994</v>
      </c>
      <c r="I32" s="33">
        <f t="shared" si="20"/>
        <v>2.7843604651162792</v>
      </c>
      <c r="J32" s="33">
        <f t="shared" si="20"/>
        <v>2.5901027582477019</v>
      </c>
      <c r="K32" s="33">
        <f t="shared" si="20"/>
        <v>2.4093979146490252</v>
      </c>
      <c r="L32" s="33">
        <f t="shared" si="20"/>
        <v>2.2413003857200233</v>
      </c>
      <c r="M32" s="33">
        <f t="shared" si="20"/>
        <v>2.0849305913674634</v>
      </c>
      <c r="N32" s="33">
        <f t="shared" si="20"/>
        <v>1.939470317551129</v>
      </c>
      <c r="O32" s="33">
        <f t="shared" si="20"/>
        <v>1.8041584349312827</v>
      </c>
      <c r="P32" s="33">
        <f t="shared" si="20"/>
        <v>1.6782869162151468</v>
      </c>
      <c r="Q32" s="33">
        <f t="shared" si="20"/>
        <v>1.5611971313629276</v>
      </c>
      <c r="R32" s="33">
        <f t="shared" si="20"/>
        <v>1.4522764012678397</v>
      </c>
      <c r="S32" s="33">
        <f t="shared" si="20"/>
        <v>1.3509547918770601</v>
      </c>
      <c r="T32" s="33">
        <f t="shared" si="20"/>
        <v>1.2567021319786607</v>
      </c>
      <c r="U32" s="33">
        <f t="shared" si="20"/>
        <v>1.1690252390499172</v>
      </c>
    </row>
    <row r="33" spans="1:21" x14ac:dyDescent="0.2">
      <c r="E33" s="1"/>
      <c r="F33" s="4"/>
      <c r="G33" s="4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x14ac:dyDescent="0.2">
      <c r="E34" s="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">
      <c r="E35" s="1"/>
      <c r="F35" s="32" t="s">
        <v>39</v>
      </c>
      <c r="G35" s="28">
        <f>(G14/$I$14)</f>
        <v>1.1556250000000001</v>
      </c>
      <c r="H35" s="28">
        <f>(H14/$I$14)</f>
        <v>1.075</v>
      </c>
      <c r="I35" s="35">
        <v>1</v>
      </c>
      <c r="J35" s="28">
        <f>(J14/$I$14)</f>
        <v>0.93023255813953487</v>
      </c>
      <c r="K35" s="28">
        <f t="shared" ref="K35:U35" si="21">(K14/$I$14)</f>
        <v>0.86533261222282321</v>
      </c>
      <c r="L35" s="28">
        <f t="shared" si="21"/>
        <v>0.80496056950960304</v>
      </c>
      <c r="M35" s="28">
        <f t="shared" si="21"/>
        <v>0.74880052977637501</v>
      </c>
      <c r="N35" s="28">
        <f t="shared" si="21"/>
        <v>0.69655863235011628</v>
      </c>
      <c r="O35" s="28">
        <f t="shared" si="21"/>
        <v>0.64796151846522454</v>
      </c>
      <c r="P35" s="28">
        <f t="shared" si="21"/>
        <v>0.60275490089788331</v>
      </c>
      <c r="Q35" s="28">
        <f t="shared" si="21"/>
        <v>0.56070223339337977</v>
      </c>
      <c r="R35" s="28">
        <f t="shared" si="21"/>
        <v>0.52158347292407425</v>
      </c>
      <c r="S35" s="28">
        <f t="shared" si="21"/>
        <v>0.48519392830146446</v>
      </c>
      <c r="T35" s="28">
        <f t="shared" si="21"/>
        <v>0.45134318911764137</v>
      </c>
      <c r="U35" s="28">
        <f t="shared" si="21"/>
        <v>0.41985412941175942</v>
      </c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B44" s="18" t="s">
        <v>18</v>
      </c>
      <c r="C44" s="19" t="s">
        <v>1</v>
      </c>
      <c r="E44" s="1"/>
    </row>
    <row r="45" spans="1:21" x14ac:dyDescent="0.2">
      <c r="B45" s="16">
        <v>1</v>
      </c>
      <c r="C45" s="35">
        <f>I14</f>
        <v>0.98199999999999998</v>
      </c>
      <c r="E45" s="1"/>
    </row>
    <row r="46" spans="1:21" x14ac:dyDescent="0.2">
      <c r="B46" s="16">
        <v>2</v>
      </c>
      <c r="C46" s="36">
        <f t="shared" ref="C46:C54" si="22">I15</f>
        <v>1.1919999999999999</v>
      </c>
      <c r="E46" s="1"/>
    </row>
    <row r="47" spans="1:21" x14ac:dyDescent="0.2">
      <c r="B47" s="16">
        <v>3</v>
      </c>
      <c r="C47" s="37">
        <f t="shared" si="22"/>
        <v>1.3240000000000001</v>
      </c>
      <c r="E47" s="1"/>
    </row>
    <row r="48" spans="1:21" x14ac:dyDescent="0.2">
      <c r="B48" s="16">
        <v>4</v>
      </c>
      <c r="C48" s="37">
        <f t="shared" si="22"/>
        <v>1.403</v>
      </c>
    </row>
    <row r="49" spans="2:5" x14ac:dyDescent="0.2">
      <c r="B49" s="16">
        <v>5</v>
      </c>
      <c r="C49" s="36">
        <f t="shared" si="22"/>
        <v>1.464</v>
      </c>
    </row>
    <row r="50" spans="2:5" x14ac:dyDescent="0.2">
      <c r="B50" s="16">
        <v>10</v>
      </c>
      <c r="C50" s="37">
        <f t="shared" si="22"/>
        <v>1.8029999999999999</v>
      </c>
    </row>
    <row r="51" spans="2:5" x14ac:dyDescent="0.2">
      <c r="B51" s="16">
        <v>20</v>
      </c>
      <c r="C51" s="37">
        <f t="shared" si="22"/>
        <v>2.2490000000000001</v>
      </c>
      <c r="E51" s="2"/>
    </row>
    <row r="52" spans="2:5" x14ac:dyDescent="0.2">
      <c r="B52" s="16">
        <v>30</v>
      </c>
      <c r="C52" s="37">
        <f t="shared" si="22"/>
        <v>2.5059999999999998</v>
      </c>
    </row>
    <row r="53" spans="2:5" x14ac:dyDescent="0.2">
      <c r="B53" s="16">
        <v>40</v>
      </c>
      <c r="C53" s="37">
        <f t="shared" si="22"/>
        <v>2.7040000000000002</v>
      </c>
    </row>
    <row r="54" spans="2:5" x14ac:dyDescent="0.2">
      <c r="B54" s="17">
        <v>50</v>
      </c>
      <c r="C54" s="38">
        <f t="shared" si="22"/>
        <v>2.8849999999999998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E145"/>
  <sheetViews>
    <sheetView showGridLines="0" tabSelected="1" zoomScale="86" zoomScaleNormal="86" workbookViewId="0">
      <selection activeCell="G4" sqref="G4"/>
    </sheetView>
  </sheetViews>
  <sheetFormatPr defaultRowHeight="12.75" x14ac:dyDescent="0.2"/>
  <cols>
    <col min="5" max="5" width="10.28515625" customWidth="1"/>
  </cols>
  <sheetData>
    <row r="1" spans="1:31" x14ac:dyDescent="0.2">
      <c r="K1" s="39" t="s">
        <v>67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T1" s="63" t="s">
        <v>84</v>
      </c>
    </row>
    <row r="2" spans="1:31" x14ac:dyDescent="0.2">
      <c r="M2" s="35">
        <v>0.67300000000000004</v>
      </c>
      <c r="N2" s="35">
        <v>0.66600000000000004</v>
      </c>
      <c r="O2" s="35">
        <v>0.64800000000000002</v>
      </c>
      <c r="P2" s="35">
        <v>0.64800000000000002</v>
      </c>
      <c r="Q2" s="35"/>
      <c r="R2" s="35">
        <v>0.753</v>
      </c>
    </row>
    <row r="3" spans="1:31" x14ac:dyDescent="0.2">
      <c r="M3" s="36">
        <v>0.76700000000000002</v>
      </c>
      <c r="N3" s="36">
        <v>0.76600000000000001</v>
      </c>
      <c r="O3" s="36">
        <v>0.81499999999999995</v>
      </c>
      <c r="P3" s="36">
        <v>0.81499999999999995</v>
      </c>
      <c r="Q3" s="36"/>
      <c r="R3" s="36">
        <v>0.88400000000000001</v>
      </c>
    </row>
    <row r="4" spans="1:31" x14ac:dyDescent="0.2">
      <c r="M4" s="37">
        <v>0.82699999999999996</v>
      </c>
      <c r="N4" s="37">
        <v>0.82899999999999996</v>
      </c>
      <c r="O4" s="37">
        <v>0.90500000000000003</v>
      </c>
      <c r="P4" s="37">
        <v>0.89400000000000002</v>
      </c>
      <c r="Q4" s="37"/>
      <c r="R4" s="37">
        <v>0.92600000000000005</v>
      </c>
    </row>
    <row r="5" spans="1:31" x14ac:dyDescent="0.2">
      <c r="B5" s="1"/>
      <c r="C5" s="1"/>
      <c r="D5" s="1"/>
      <c r="E5" s="1"/>
      <c r="F5" s="1"/>
      <c r="G5" s="1"/>
      <c r="J5" s="1"/>
      <c r="K5" s="1"/>
      <c r="L5" s="1"/>
      <c r="M5" s="37">
        <v>0.90200000000000002</v>
      </c>
      <c r="N5" s="37">
        <v>0.89800000000000002</v>
      </c>
      <c r="O5" s="37">
        <v>0.96399999999999997</v>
      </c>
      <c r="P5" s="37">
        <v>0.93799999999999994</v>
      </c>
      <c r="Q5" s="37"/>
      <c r="R5" s="37">
        <v>0.95499999999999996</v>
      </c>
      <c r="S5" s="1"/>
      <c r="T5" s="1"/>
      <c r="U5" s="1"/>
      <c r="V5" s="1"/>
    </row>
    <row r="6" spans="1:31" x14ac:dyDescent="0.2">
      <c r="A6" s="1" t="s">
        <v>0</v>
      </c>
      <c r="B6" s="1"/>
      <c r="C6" s="1"/>
      <c r="D6" s="1"/>
      <c r="E6" s="1"/>
      <c r="F6" s="1"/>
      <c r="G6" s="1"/>
      <c r="J6" s="1"/>
      <c r="K6" s="1"/>
      <c r="L6" s="1"/>
      <c r="M6" s="36">
        <v>0.95899999999999996</v>
      </c>
      <c r="N6" s="36">
        <v>0.96499999999999997</v>
      </c>
      <c r="O6" s="36">
        <v>0.98499999999999999</v>
      </c>
      <c r="P6" s="36">
        <v>0.97099999999999997</v>
      </c>
      <c r="Q6" s="36"/>
      <c r="R6" s="36">
        <v>0.97099999999999997</v>
      </c>
      <c r="S6" s="1"/>
      <c r="T6" s="1"/>
      <c r="U6" s="1"/>
      <c r="V6" s="1"/>
    </row>
    <row r="7" spans="1:31" x14ac:dyDescent="0.2">
      <c r="A7" s="3" t="s">
        <v>85</v>
      </c>
      <c r="M7" s="37">
        <v>1.1919999999999999</v>
      </c>
      <c r="N7" s="37">
        <v>1.194</v>
      </c>
      <c r="O7" s="37">
        <v>1.216</v>
      </c>
      <c r="P7" s="37">
        <v>1.202</v>
      </c>
      <c r="Q7" s="37"/>
      <c r="R7" s="37">
        <v>1.202</v>
      </c>
    </row>
    <row r="8" spans="1:31" x14ac:dyDescent="0.2">
      <c r="M8" s="37">
        <v>1.4610000000000001</v>
      </c>
      <c r="N8" s="37">
        <v>1.4630000000000001</v>
      </c>
      <c r="O8" s="37">
        <v>1.51</v>
      </c>
      <c r="P8" s="37">
        <v>1.51</v>
      </c>
      <c r="Q8" s="37"/>
      <c r="R8" s="37">
        <v>1.51</v>
      </c>
    </row>
    <row r="9" spans="1:31" x14ac:dyDescent="0.2">
      <c r="A9" s="39" t="s">
        <v>68</v>
      </c>
      <c r="M9" s="37">
        <v>1.613</v>
      </c>
      <c r="N9" s="37">
        <v>1.6120000000000001</v>
      </c>
      <c r="O9" s="37">
        <v>1.694</v>
      </c>
      <c r="P9" s="37">
        <v>1.694</v>
      </c>
      <c r="Q9" s="37"/>
      <c r="R9" s="37">
        <v>1.694</v>
      </c>
    </row>
    <row r="10" spans="1:31" x14ac:dyDescent="0.2">
      <c r="A10" s="39" t="s">
        <v>69</v>
      </c>
      <c r="M10" s="37">
        <v>1.728</v>
      </c>
      <c r="N10" s="37">
        <v>1.728</v>
      </c>
      <c r="O10" s="37">
        <v>1.847</v>
      </c>
      <c r="P10" s="37">
        <v>1.847</v>
      </c>
      <c r="Q10" s="37"/>
      <c r="R10" s="37">
        <v>1.847</v>
      </c>
    </row>
    <row r="11" spans="1:31" x14ac:dyDescent="0.2">
      <c r="A11" s="39"/>
      <c r="M11" s="38">
        <v>1.823</v>
      </c>
      <c r="N11" s="38">
        <v>1.823</v>
      </c>
      <c r="O11" s="38">
        <v>1.9830000000000001</v>
      </c>
      <c r="P11" s="38">
        <v>1.9830000000000001</v>
      </c>
      <c r="Q11" s="38"/>
      <c r="R11" s="38">
        <v>1.9830000000000001</v>
      </c>
    </row>
    <row r="12" spans="1:31" x14ac:dyDescent="0.2">
      <c r="A12" s="39"/>
    </row>
    <row r="13" spans="1:31" x14ac:dyDescent="0.2">
      <c r="A13" s="39"/>
    </row>
    <row r="14" spans="1:31" x14ac:dyDescent="0.2">
      <c r="X14" s="42" t="s">
        <v>57</v>
      </c>
      <c r="Z14" s="53" t="s">
        <v>56</v>
      </c>
      <c r="AC14" s="42" t="s">
        <v>57</v>
      </c>
      <c r="AE14" s="53" t="s">
        <v>56</v>
      </c>
    </row>
    <row r="15" spans="1:31" x14ac:dyDescent="0.2">
      <c r="A15" s="2"/>
      <c r="B15" s="2"/>
      <c r="C15" s="2"/>
      <c r="D15" s="2"/>
      <c r="E15" s="2"/>
      <c r="F15" s="1"/>
      <c r="G15" s="1"/>
      <c r="H15" s="1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X15" s="42" t="s">
        <v>59</v>
      </c>
      <c r="Z15" s="42" t="s">
        <v>59</v>
      </c>
      <c r="AC15" s="42" t="s">
        <v>62</v>
      </c>
      <c r="AE15" s="42" t="s">
        <v>62</v>
      </c>
    </row>
    <row r="16" spans="1:31" x14ac:dyDescent="0.2">
      <c r="A16" s="14" t="s">
        <v>73</v>
      </c>
      <c r="I16" s="40" t="s">
        <v>43</v>
      </c>
      <c r="X16" s="42" t="s">
        <v>60</v>
      </c>
      <c r="Z16" s="42" t="s">
        <v>60</v>
      </c>
      <c r="AC16" s="42" t="s">
        <v>60</v>
      </c>
      <c r="AE16" s="42" t="s">
        <v>60</v>
      </c>
    </row>
    <row r="17" spans="1:31" x14ac:dyDescent="0.2">
      <c r="A17" s="14" t="s">
        <v>74</v>
      </c>
      <c r="B17" s="1"/>
      <c r="C17" s="1"/>
      <c r="D17" s="1"/>
      <c r="E17" s="1"/>
      <c r="F17" s="6"/>
      <c r="G17" s="15" t="s">
        <v>16</v>
      </c>
      <c r="H17" s="15"/>
      <c r="I17" s="15"/>
      <c r="J17" s="7"/>
      <c r="K17" s="7"/>
      <c r="L17" s="31" t="s">
        <v>17</v>
      </c>
      <c r="M17" s="7"/>
      <c r="N17" s="7"/>
      <c r="O17" s="7"/>
      <c r="P17" s="7"/>
      <c r="Q17" s="7"/>
      <c r="R17" s="7"/>
      <c r="S17" s="7"/>
      <c r="T17" s="7"/>
      <c r="U17" s="7"/>
      <c r="V17" s="8"/>
      <c r="X17" s="42">
        <v>3171</v>
      </c>
      <c r="Z17" s="42">
        <v>3171</v>
      </c>
      <c r="AC17" s="42">
        <v>3171</v>
      </c>
      <c r="AE17" s="42">
        <v>3171</v>
      </c>
    </row>
    <row r="18" spans="1:31" x14ac:dyDescent="0.2">
      <c r="A18" s="14" t="s">
        <v>75</v>
      </c>
      <c r="B18" s="1"/>
      <c r="C18" s="1"/>
      <c r="D18" s="1"/>
      <c r="E18" s="1"/>
      <c r="F18" s="10"/>
      <c r="G18" s="4"/>
      <c r="H18" s="4"/>
      <c r="I18" s="34">
        <v>1.075</v>
      </c>
      <c r="J18" s="9"/>
      <c r="K18" s="4"/>
      <c r="L18" s="9"/>
      <c r="M18" s="9"/>
      <c r="N18" s="9"/>
      <c r="O18" s="9"/>
      <c r="P18" s="9"/>
      <c r="Q18" s="9"/>
      <c r="R18" s="9"/>
      <c r="S18" s="9"/>
      <c r="T18" s="4"/>
      <c r="U18" s="4"/>
      <c r="V18" s="5"/>
      <c r="X18" s="42"/>
      <c r="Z18" s="42"/>
      <c r="AC18" s="42"/>
      <c r="AE18" s="42"/>
    </row>
    <row r="19" spans="1:31" x14ac:dyDescent="0.2">
      <c r="A19" s="1"/>
      <c r="B19" s="1"/>
      <c r="C19" s="1"/>
      <c r="D19" s="1"/>
      <c r="E19" s="1"/>
      <c r="F19" s="18" t="s">
        <v>18</v>
      </c>
      <c r="G19" s="19" t="s">
        <v>19</v>
      </c>
      <c r="H19" s="19" t="s">
        <v>20</v>
      </c>
      <c r="I19" s="19" t="s">
        <v>1</v>
      </c>
      <c r="J19" s="20" t="s">
        <v>2</v>
      </c>
      <c r="K19" s="20" t="s">
        <v>3</v>
      </c>
      <c r="L19" s="20" t="s">
        <v>4</v>
      </c>
      <c r="M19" s="20" t="s">
        <v>5</v>
      </c>
      <c r="N19" s="20" t="s">
        <v>6</v>
      </c>
      <c r="O19" s="20" t="s">
        <v>7</v>
      </c>
      <c r="P19" s="20" t="s">
        <v>8</v>
      </c>
      <c r="Q19" s="20" t="s">
        <v>9</v>
      </c>
      <c r="R19" s="20" t="s">
        <v>10</v>
      </c>
      <c r="S19" s="20" t="s">
        <v>11</v>
      </c>
      <c r="T19" s="20" t="s">
        <v>12</v>
      </c>
      <c r="U19" s="19" t="s">
        <v>13</v>
      </c>
      <c r="V19" s="21" t="s">
        <v>21</v>
      </c>
      <c r="X19" s="19" t="s">
        <v>1</v>
      </c>
      <c r="Z19" s="19" t="s">
        <v>1</v>
      </c>
      <c r="AC19" s="19" t="s">
        <v>1</v>
      </c>
      <c r="AE19" s="19" t="s">
        <v>1</v>
      </c>
    </row>
    <row r="20" spans="1:31" x14ac:dyDescent="0.2">
      <c r="A20" s="14" t="s">
        <v>72</v>
      </c>
      <c r="B20" s="1"/>
      <c r="C20" s="1"/>
      <c r="D20" s="1"/>
      <c r="E20" s="1"/>
      <c r="F20" s="16">
        <v>1</v>
      </c>
      <c r="G20" s="22">
        <f>H20*$I$18</f>
        <v>0.89560937499999993</v>
      </c>
      <c r="H20" s="22">
        <f>I20*$I$18</f>
        <v>0.833125</v>
      </c>
      <c r="I20" s="35">
        <v>0.77500000000000002</v>
      </c>
      <c r="J20" s="22">
        <f>I20/$I$18</f>
        <v>0.72093023255813959</v>
      </c>
      <c r="K20" s="22">
        <f t="shared" ref="K20:V20" si="0">J20/$I$18</f>
        <v>0.67063277447268799</v>
      </c>
      <c r="L20" s="22">
        <f t="shared" si="0"/>
        <v>0.62384444136994233</v>
      </c>
      <c r="M20" s="22">
        <f t="shared" si="0"/>
        <v>0.58032041057669059</v>
      </c>
      <c r="N20" s="22">
        <f t="shared" si="0"/>
        <v>0.53983294007134008</v>
      </c>
      <c r="O20" s="22">
        <f t="shared" si="0"/>
        <v>0.50217017681054898</v>
      </c>
      <c r="P20" s="22">
        <f t="shared" si="0"/>
        <v>0.46713504819585955</v>
      </c>
      <c r="Q20" s="22">
        <f t="shared" si="0"/>
        <v>0.43454423087986938</v>
      </c>
      <c r="R20" s="22">
        <f t="shared" si="0"/>
        <v>0.4042271915161576</v>
      </c>
      <c r="S20" s="22">
        <f t="shared" si="0"/>
        <v>0.37602529443363497</v>
      </c>
      <c r="T20" s="22">
        <f t="shared" si="0"/>
        <v>0.34979097156617206</v>
      </c>
      <c r="U20" s="22">
        <f t="shared" si="0"/>
        <v>0.32538695029411357</v>
      </c>
      <c r="V20" s="23">
        <f t="shared" si="0"/>
        <v>0.30268553515731494</v>
      </c>
      <c r="X20" s="35">
        <v>0.66600000000000004</v>
      </c>
      <c r="Z20" s="35">
        <v>0.92500000000000004</v>
      </c>
      <c r="AC20" s="35">
        <v>0.66600000000000004</v>
      </c>
      <c r="AE20" s="35">
        <v>0.77300000000000002</v>
      </c>
    </row>
    <row r="21" spans="1:31" x14ac:dyDescent="0.2">
      <c r="A21" s="1"/>
      <c r="B21" s="1"/>
      <c r="C21" s="1"/>
      <c r="D21" s="1"/>
      <c r="E21" s="1"/>
      <c r="F21" s="16">
        <v>2</v>
      </c>
      <c r="G21" s="24">
        <f t="shared" ref="G21:H29" si="1">H21*$I$18</f>
        <v>0.95223499999999983</v>
      </c>
      <c r="H21" s="24">
        <f t="shared" si="1"/>
        <v>0.88579999999999992</v>
      </c>
      <c r="I21" s="36">
        <v>0.82399999999999995</v>
      </c>
      <c r="J21" s="24">
        <f t="shared" ref="J21:V29" si="2">I21/$I$18</f>
        <v>0.76651162790697669</v>
      </c>
      <c r="K21" s="24">
        <f t="shared" si="2"/>
        <v>0.71303407247160622</v>
      </c>
      <c r="L21" s="24">
        <f t="shared" si="2"/>
        <v>0.66328750927591273</v>
      </c>
      <c r="M21" s="24">
        <f t="shared" si="2"/>
        <v>0.61701163653573277</v>
      </c>
      <c r="N21" s="24">
        <f t="shared" si="2"/>
        <v>0.57396431305649565</v>
      </c>
      <c r="O21" s="24">
        <f t="shared" si="2"/>
        <v>0.53392029121534479</v>
      </c>
      <c r="P21" s="24">
        <f t="shared" si="2"/>
        <v>0.49667003833985562</v>
      </c>
      <c r="Q21" s="24">
        <f t="shared" si="2"/>
        <v>0.46201864031614481</v>
      </c>
      <c r="R21" s="24">
        <f t="shared" si="2"/>
        <v>0.42978478168943707</v>
      </c>
      <c r="S21" s="24">
        <f t="shared" si="2"/>
        <v>0.39979979692040657</v>
      </c>
      <c r="T21" s="24">
        <f t="shared" si="2"/>
        <v>0.37190678783293635</v>
      </c>
      <c r="U21" s="24">
        <f t="shared" si="2"/>
        <v>0.34595980263528964</v>
      </c>
      <c r="V21" s="25">
        <f t="shared" si="2"/>
        <v>0.32182307221887407</v>
      </c>
      <c r="X21" s="36">
        <v>0.79300000000000004</v>
      </c>
      <c r="Z21" s="36">
        <v>1.0660000000000001</v>
      </c>
      <c r="AC21" s="36">
        <v>0.79300000000000004</v>
      </c>
      <c r="AE21" s="36">
        <v>0.86</v>
      </c>
    </row>
    <row r="22" spans="1:31" x14ac:dyDescent="0.2">
      <c r="A22" s="1"/>
      <c r="B22" s="1"/>
      <c r="C22" s="1"/>
      <c r="D22" s="1"/>
      <c r="E22" s="1"/>
      <c r="F22" s="16">
        <v>3</v>
      </c>
      <c r="G22" s="12">
        <f t="shared" si="1"/>
        <v>1.0100162500000001</v>
      </c>
      <c r="H22" s="12">
        <f t="shared" si="1"/>
        <v>0.93955</v>
      </c>
      <c r="I22" s="37">
        <v>0.874</v>
      </c>
      <c r="J22" s="12">
        <f t="shared" si="2"/>
        <v>0.81302325581395352</v>
      </c>
      <c r="K22" s="12">
        <f t="shared" si="2"/>
        <v>0.75630070308274744</v>
      </c>
      <c r="L22" s="12">
        <f t="shared" si="2"/>
        <v>0.70353553775139299</v>
      </c>
      <c r="M22" s="12">
        <f t="shared" si="2"/>
        <v>0.6544516630245516</v>
      </c>
      <c r="N22" s="12">
        <f t="shared" si="2"/>
        <v>0.6087922446740015</v>
      </c>
      <c r="O22" s="12">
        <f t="shared" si="2"/>
        <v>0.56631836713860606</v>
      </c>
      <c r="P22" s="12">
        <f t="shared" si="2"/>
        <v>0.52680778338474987</v>
      </c>
      <c r="Q22" s="12">
        <f t="shared" si="2"/>
        <v>0.49005375198581386</v>
      </c>
      <c r="R22" s="12">
        <f t="shared" si="2"/>
        <v>0.45586395533564084</v>
      </c>
      <c r="S22" s="12">
        <f t="shared" si="2"/>
        <v>0.42405949333547988</v>
      </c>
      <c r="T22" s="12">
        <f t="shared" si="2"/>
        <v>0.39447394728881852</v>
      </c>
      <c r="U22" s="12">
        <f t="shared" si="2"/>
        <v>0.36695250910587768</v>
      </c>
      <c r="V22" s="13">
        <f t="shared" si="2"/>
        <v>0.34135117126128156</v>
      </c>
      <c r="X22" s="37">
        <v>0.86</v>
      </c>
      <c r="Z22" s="37">
        <v>1.127</v>
      </c>
      <c r="AC22" s="37">
        <v>0.86</v>
      </c>
      <c r="AE22" s="37">
        <v>0.89100000000000001</v>
      </c>
    </row>
    <row r="23" spans="1:31" x14ac:dyDescent="0.2">
      <c r="A23" s="54"/>
      <c r="B23" s="54"/>
      <c r="C23" s="54"/>
      <c r="D23" s="54"/>
      <c r="E23" s="1"/>
      <c r="F23" s="16">
        <v>4</v>
      </c>
      <c r="G23" s="12">
        <f t="shared" si="1"/>
        <v>1.0781981249999999</v>
      </c>
      <c r="H23" s="12">
        <f t="shared" si="1"/>
        <v>1.0029749999999999</v>
      </c>
      <c r="I23" s="37">
        <v>0.93300000000000005</v>
      </c>
      <c r="J23" s="12">
        <f t="shared" si="2"/>
        <v>0.86790697674418615</v>
      </c>
      <c r="K23" s="12">
        <f t="shared" si="2"/>
        <v>0.80735532720389414</v>
      </c>
      <c r="L23" s="12">
        <f t="shared" si="2"/>
        <v>0.75102821135245967</v>
      </c>
      <c r="M23" s="12">
        <f t="shared" si="2"/>
        <v>0.69863089428135783</v>
      </c>
      <c r="N23" s="12">
        <f t="shared" si="2"/>
        <v>0.64988920398265848</v>
      </c>
      <c r="O23" s="12">
        <f t="shared" si="2"/>
        <v>0.60454809672805443</v>
      </c>
      <c r="P23" s="12">
        <f t="shared" si="2"/>
        <v>0.56237032253772512</v>
      </c>
      <c r="Q23" s="12">
        <f t="shared" si="2"/>
        <v>0.52313518375602341</v>
      </c>
      <c r="R23" s="12">
        <f t="shared" si="2"/>
        <v>0.48663738023816133</v>
      </c>
      <c r="S23" s="12">
        <f t="shared" si="2"/>
        <v>0.45268593510526639</v>
      </c>
      <c r="T23" s="12">
        <f t="shared" si="2"/>
        <v>0.42110319544675945</v>
      </c>
      <c r="U23" s="12">
        <f t="shared" si="2"/>
        <v>0.39172390274117158</v>
      </c>
      <c r="V23" s="13">
        <f t="shared" si="2"/>
        <v>0.36439432813132244</v>
      </c>
      <c r="X23" s="37">
        <v>0.90600000000000003</v>
      </c>
      <c r="Z23" s="37">
        <v>1.1779999999999999</v>
      </c>
      <c r="AC23" s="37">
        <v>0.90600000000000003</v>
      </c>
      <c r="AE23" s="37">
        <v>0.92300000000000004</v>
      </c>
    </row>
    <row r="24" spans="1:31" x14ac:dyDescent="0.2">
      <c r="A24" s="54"/>
      <c r="B24" s="54"/>
      <c r="C24" s="54"/>
      <c r="D24" s="54"/>
      <c r="E24" s="1"/>
      <c r="F24" s="16">
        <v>5</v>
      </c>
      <c r="G24" s="24">
        <f t="shared" si="1"/>
        <v>1.1533137499999997</v>
      </c>
      <c r="H24" s="24">
        <f t="shared" si="1"/>
        <v>1.0728499999999999</v>
      </c>
      <c r="I24" s="36">
        <v>0.998</v>
      </c>
      <c r="J24" s="24">
        <f t="shared" si="2"/>
        <v>0.92837209302325585</v>
      </c>
      <c r="K24" s="24">
        <f t="shared" si="2"/>
        <v>0.86360194699837756</v>
      </c>
      <c r="L24" s="24">
        <f t="shared" si="2"/>
        <v>0.80335064837058379</v>
      </c>
      <c r="M24" s="24">
        <f t="shared" si="2"/>
        <v>0.74730292871682213</v>
      </c>
      <c r="N24" s="24">
        <f t="shared" si="2"/>
        <v>0.69516551508541602</v>
      </c>
      <c r="O24" s="24">
        <f t="shared" si="2"/>
        <v>0.64666559542829405</v>
      </c>
      <c r="P24" s="24">
        <f t="shared" si="2"/>
        <v>0.60154939109608752</v>
      </c>
      <c r="Q24" s="24">
        <f t="shared" si="2"/>
        <v>0.55958082892659311</v>
      </c>
      <c r="R24" s="24">
        <f t="shared" si="2"/>
        <v>0.5205403059782262</v>
      </c>
      <c r="S24" s="24">
        <f t="shared" si="2"/>
        <v>0.4842235404448616</v>
      </c>
      <c r="T24" s="24">
        <f t="shared" si="2"/>
        <v>0.45044050273940617</v>
      </c>
      <c r="U24" s="24">
        <f t="shared" si="2"/>
        <v>0.41901442115293597</v>
      </c>
      <c r="V24" s="25">
        <f t="shared" si="2"/>
        <v>0.38978085688645209</v>
      </c>
      <c r="X24" s="36">
        <v>0.95799999999999996</v>
      </c>
      <c r="Z24" s="36">
        <v>1.2110000000000001</v>
      </c>
      <c r="AC24" s="36">
        <v>0.95799999999999996</v>
      </c>
      <c r="AE24" s="36">
        <v>0.95799999999999996</v>
      </c>
    </row>
    <row r="25" spans="1:31" x14ac:dyDescent="0.2">
      <c r="A25" s="54"/>
      <c r="B25" s="54"/>
      <c r="C25" s="55"/>
      <c r="D25" s="54"/>
      <c r="E25" s="1"/>
      <c r="F25" s="16">
        <v>10</v>
      </c>
      <c r="G25" s="12">
        <f t="shared" si="1"/>
        <v>1.4237299999999999</v>
      </c>
      <c r="H25" s="12">
        <f t="shared" si="1"/>
        <v>1.3244</v>
      </c>
      <c r="I25" s="37">
        <v>1.232</v>
      </c>
      <c r="J25" s="12">
        <f t="shared" si="2"/>
        <v>1.146046511627907</v>
      </c>
      <c r="K25" s="12">
        <f t="shared" si="2"/>
        <v>1.0660897782585181</v>
      </c>
      <c r="L25" s="12">
        <f t="shared" si="2"/>
        <v>0.99171142163583081</v>
      </c>
      <c r="M25" s="12">
        <f t="shared" si="2"/>
        <v>0.92252225268449384</v>
      </c>
      <c r="N25" s="12">
        <f t="shared" si="2"/>
        <v>0.85816023505534311</v>
      </c>
      <c r="O25" s="12">
        <f t="shared" si="2"/>
        <v>0.79828859074915637</v>
      </c>
      <c r="P25" s="12">
        <f t="shared" si="2"/>
        <v>0.74259403790619205</v>
      </c>
      <c r="Q25" s="12">
        <f t="shared" si="2"/>
        <v>0.69078515154064379</v>
      </c>
      <c r="R25" s="12">
        <f t="shared" si="2"/>
        <v>0.64259083864245936</v>
      </c>
      <c r="S25" s="12">
        <f t="shared" si="2"/>
        <v>0.59775891966740413</v>
      </c>
      <c r="T25" s="12">
        <f t="shared" si="2"/>
        <v>0.55605480899293414</v>
      </c>
      <c r="U25" s="12">
        <f t="shared" si="2"/>
        <v>0.51726028743528762</v>
      </c>
      <c r="V25" s="13">
        <f t="shared" si="2"/>
        <v>0.48117236040491873</v>
      </c>
      <c r="X25" s="37">
        <v>1.194</v>
      </c>
      <c r="Z25" s="37">
        <v>1.478</v>
      </c>
      <c r="AC25" s="37">
        <v>1.194</v>
      </c>
      <c r="AE25" s="37">
        <v>1.194</v>
      </c>
    </row>
    <row r="26" spans="1:31" x14ac:dyDescent="0.2">
      <c r="A26" s="54"/>
      <c r="B26" s="54"/>
      <c r="C26" s="54"/>
      <c r="D26" s="54"/>
      <c r="E26" s="1"/>
      <c r="F26" s="16">
        <v>20</v>
      </c>
      <c r="G26" s="12">
        <f t="shared" si="1"/>
        <v>1.7161031250000001</v>
      </c>
      <c r="H26" s="12">
        <f t="shared" si="1"/>
        <v>1.5963750000000001</v>
      </c>
      <c r="I26" s="37">
        <v>1.4850000000000001</v>
      </c>
      <c r="J26" s="12">
        <f t="shared" si="2"/>
        <v>1.3813953488372095</v>
      </c>
      <c r="K26" s="12">
        <f t="shared" si="2"/>
        <v>1.2850189291508927</v>
      </c>
      <c r="L26" s="12">
        <f t="shared" si="2"/>
        <v>1.1953664457217608</v>
      </c>
      <c r="M26" s="12">
        <f t="shared" si="2"/>
        <v>1.1119687867179171</v>
      </c>
      <c r="N26" s="12">
        <f t="shared" si="2"/>
        <v>1.034389569039923</v>
      </c>
      <c r="O26" s="12">
        <f t="shared" si="2"/>
        <v>0.96222285492085857</v>
      </c>
      <c r="P26" s="12">
        <f t="shared" si="2"/>
        <v>0.89509102783335681</v>
      </c>
      <c r="Q26" s="12">
        <f t="shared" si="2"/>
        <v>0.83264281658916917</v>
      </c>
      <c r="R26" s="12">
        <f t="shared" si="2"/>
        <v>0.77455145729225039</v>
      </c>
      <c r="S26" s="12">
        <f t="shared" si="2"/>
        <v>0.72051298352767479</v>
      </c>
      <c r="T26" s="12">
        <f t="shared" si="2"/>
        <v>0.67024463583969751</v>
      </c>
      <c r="U26" s="12">
        <f t="shared" si="2"/>
        <v>0.62348338217646282</v>
      </c>
      <c r="V26" s="13">
        <f t="shared" si="2"/>
        <v>0.5799845415595003</v>
      </c>
      <c r="X26" s="37">
        <v>1.4630000000000001</v>
      </c>
      <c r="Z26" s="37">
        <v>1.7969999999999999</v>
      </c>
      <c r="AC26" s="37">
        <v>1.4630000000000001</v>
      </c>
      <c r="AE26" s="37">
        <v>1.4630000000000001</v>
      </c>
    </row>
    <row r="27" spans="1:31" x14ac:dyDescent="0.2">
      <c r="A27" s="54"/>
      <c r="B27" s="54"/>
      <c r="C27" s="54"/>
      <c r="D27" s="54"/>
      <c r="E27" s="1"/>
      <c r="F27" s="16">
        <v>20</v>
      </c>
      <c r="G27" s="12">
        <f t="shared" si="1"/>
        <v>1.9114037499999998</v>
      </c>
      <c r="H27" s="12">
        <f t="shared" si="1"/>
        <v>1.7780499999999999</v>
      </c>
      <c r="I27" s="37">
        <v>1.6539999999999999</v>
      </c>
      <c r="J27" s="12">
        <f t="shared" si="2"/>
        <v>1.5386046511627907</v>
      </c>
      <c r="K27" s="12">
        <f t="shared" si="2"/>
        <v>1.4312601406165495</v>
      </c>
      <c r="L27" s="12">
        <f t="shared" si="2"/>
        <v>1.3314047819688832</v>
      </c>
      <c r="M27" s="12">
        <f t="shared" si="2"/>
        <v>1.2385160762501239</v>
      </c>
      <c r="N27" s="12">
        <f t="shared" si="2"/>
        <v>1.1521079779070922</v>
      </c>
      <c r="O27" s="12">
        <f t="shared" si="2"/>
        <v>1.0717283515414811</v>
      </c>
      <c r="P27" s="12">
        <f t="shared" si="2"/>
        <v>0.99695660608509873</v>
      </c>
      <c r="Q27" s="12">
        <f t="shared" si="2"/>
        <v>0.92740149403265004</v>
      </c>
      <c r="R27" s="12">
        <f t="shared" si="2"/>
        <v>0.86269906421641873</v>
      </c>
      <c r="S27" s="12">
        <f t="shared" si="2"/>
        <v>0.80251075741062206</v>
      </c>
      <c r="T27" s="12">
        <f t="shared" si="2"/>
        <v>0.74652163480057865</v>
      </c>
      <c r="U27" s="12">
        <f t="shared" si="2"/>
        <v>0.69443873004704992</v>
      </c>
      <c r="V27" s="13">
        <f t="shared" si="2"/>
        <v>0.64598951632283719</v>
      </c>
      <c r="X27" s="37">
        <v>1.6120000000000001</v>
      </c>
      <c r="Z27" s="37">
        <v>2.0219999999999998</v>
      </c>
      <c r="AC27" s="37">
        <v>1.6120000000000001</v>
      </c>
      <c r="AE27" s="37">
        <v>1.6120000000000001</v>
      </c>
    </row>
    <row r="28" spans="1:31" x14ac:dyDescent="0.2">
      <c r="A28" s="54"/>
      <c r="B28" s="54"/>
      <c r="C28" s="54"/>
      <c r="D28" s="54"/>
      <c r="E28" s="1"/>
      <c r="F28" s="16">
        <v>40</v>
      </c>
      <c r="G28" s="12">
        <f t="shared" si="1"/>
        <v>2.0627906249999999</v>
      </c>
      <c r="H28" s="12">
        <f t="shared" si="1"/>
        <v>1.9188749999999999</v>
      </c>
      <c r="I28" s="37">
        <v>1.7849999999999999</v>
      </c>
      <c r="J28" s="12">
        <f t="shared" si="2"/>
        <v>1.6604651162790698</v>
      </c>
      <c r="K28" s="12">
        <f t="shared" si="2"/>
        <v>1.5446187128177393</v>
      </c>
      <c r="L28" s="12">
        <f t="shared" si="2"/>
        <v>1.4368546165746412</v>
      </c>
      <c r="M28" s="12">
        <f t="shared" si="2"/>
        <v>1.336608945650829</v>
      </c>
      <c r="N28" s="12">
        <f t="shared" si="2"/>
        <v>1.2433571587449572</v>
      </c>
      <c r="O28" s="12">
        <f t="shared" si="2"/>
        <v>1.1566113104604254</v>
      </c>
      <c r="P28" s="12">
        <f t="shared" si="2"/>
        <v>1.0759174981027213</v>
      </c>
      <c r="Q28" s="12">
        <f t="shared" si="2"/>
        <v>1.0008534866071825</v>
      </c>
      <c r="R28" s="12">
        <f t="shared" si="2"/>
        <v>0.93102649916947222</v>
      </c>
      <c r="S28" s="12">
        <f t="shared" si="2"/>
        <v>0.86607116201811374</v>
      </c>
      <c r="T28" s="12">
        <f t="shared" si="2"/>
        <v>0.80564759257498952</v>
      </c>
      <c r="U28" s="12">
        <f t="shared" si="2"/>
        <v>0.74943962099999029</v>
      </c>
      <c r="V28" s="13">
        <f t="shared" si="2"/>
        <v>0.69715313581394445</v>
      </c>
      <c r="X28" s="37">
        <v>1.728</v>
      </c>
      <c r="Z28" s="37">
        <v>2.2010000000000001</v>
      </c>
      <c r="AC28" s="37">
        <v>1.728</v>
      </c>
      <c r="AE28" s="37">
        <v>1.728</v>
      </c>
    </row>
    <row r="29" spans="1:31" x14ac:dyDescent="0.2">
      <c r="A29" s="56"/>
      <c r="B29" s="54"/>
      <c r="C29" s="54"/>
      <c r="D29" s="55"/>
      <c r="E29" s="2"/>
      <c r="F29" s="17">
        <v>50</v>
      </c>
      <c r="G29" s="26">
        <f t="shared" si="1"/>
        <v>2.199154375</v>
      </c>
      <c r="H29" s="26">
        <f t="shared" si="1"/>
        <v>2.045725</v>
      </c>
      <c r="I29" s="38">
        <v>1.903</v>
      </c>
      <c r="J29" s="26">
        <f t="shared" si="2"/>
        <v>1.7702325581395351</v>
      </c>
      <c r="K29" s="26">
        <f t="shared" si="2"/>
        <v>1.6467279610600327</v>
      </c>
      <c r="L29" s="26">
        <f t="shared" si="2"/>
        <v>1.5318399637767748</v>
      </c>
      <c r="M29" s="26">
        <f t="shared" si="2"/>
        <v>1.4249674081644417</v>
      </c>
      <c r="N29" s="26">
        <f t="shared" si="2"/>
        <v>1.3255510773622714</v>
      </c>
      <c r="O29" s="26">
        <f t="shared" si="2"/>
        <v>1.2330707696393224</v>
      </c>
      <c r="P29" s="26">
        <f t="shared" si="2"/>
        <v>1.147042576408672</v>
      </c>
      <c r="Q29" s="26">
        <f t="shared" si="2"/>
        <v>1.067016350147602</v>
      </c>
      <c r="R29" s="26">
        <f t="shared" si="2"/>
        <v>0.99257334897451355</v>
      </c>
      <c r="S29" s="26">
        <f t="shared" si="2"/>
        <v>0.9233240455576871</v>
      </c>
      <c r="T29" s="26">
        <f t="shared" si="2"/>
        <v>0.85890608889087172</v>
      </c>
      <c r="U29" s="26">
        <f t="shared" si="2"/>
        <v>0.79898240827057843</v>
      </c>
      <c r="V29" s="27">
        <f t="shared" si="2"/>
        <v>0.74323944955402643</v>
      </c>
      <c r="X29" s="38">
        <v>1.823</v>
      </c>
      <c r="Z29" s="38">
        <v>2.3340000000000001</v>
      </c>
      <c r="AC29" s="38">
        <v>1.823</v>
      </c>
      <c r="AE29" s="38">
        <v>1.823</v>
      </c>
    </row>
    <row r="30" spans="1:31" x14ac:dyDescent="0.2">
      <c r="A30" s="56"/>
      <c r="B30" s="54"/>
      <c r="C30" s="54"/>
      <c r="D30" s="54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1" x14ac:dyDescent="0.2">
      <c r="A31" s="1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1" x14ac:dyDescent="0.2">
      <c r="A32" s="42"/>
      <c r="B32" s="42"/>
      <c r="C32" s="42"/>
      <c r="X32" t="s">
        <v>61</v>
      </c>
      <c r="Z32" t="s">
        <v>63</v>
      </c>
      <c r="AC32" t="s">
        <v>61</v>
      </c>
      <c r="AE32" t="s">
        <v>63</v>
      </c>
    </row>
    <row r="33" spans="4:22" x14ac:dyDescent="0.2">
      <c r="D33" s="1" t="s">
        <v>23</v>
      </c>
      <c r="E33" s="1"/>
      <c r="F33" s="32">
        <v>1</v>
      </c>
      <c r="G33" s="28">
        <f>(G20+H20)/2</f>
        <v>0.86436718749999997</v>
      </c>
      <c r="H33" s="28">
        <f t="shared" ref="H33:U33" si="3">(H20+I20)/2</f>
        <v>0.80406250000000001</v>
      </c>
      <c r="I33" s="28">
        <f t="shared" si="3"/>
        <v>0.74796511627906981</v>
      </c>
      <c r="J33" s="28">
        <f t="shared" si="3"/>
        <v>0.69578150351541379</v>
      </c>
      <c r="K33" s="28">
        <f t="shared" si="3"/>
        <v>0.64723860792131516</v>
      </c>
      <c r="L33" s="28">
        <f t="shared" si="3"/>
        <v>0.6020824259733164</v>
      </c>
      <c r="M33" s="28">
        <f t="shared" si="3"/>
        <v>0.56007667532401539</v>
      </c>
      <c r="N33" s="28">
        <f t="shared" si="3"/>
        <v>0.52100155844094453</v>
      </c>
      <c r="O33" s="28">
        <f t="shared" si="3"/>
        <v>0.48465261250320424</v>
      </c>
      <c r="P33" s="28">
        <f t="shared" si="3"/>
        <v>0.45083963953786443</v>
      </c>
      <c r="Q33" s="28">
        <f t="shared" si="3"/>
        <v>0.41938571119801349</v>
      </c>
      <c r="R33" s="28">
        <f t="shared" si="3"/>
        <v>0.39012624297489629</v>
      </c>
      <c r="S33" s="28">
        <f t="shared" si="3"/>
        <v>0.36290813299990354</v>
      </c>
      <c r="T33" s="28">
        <f t="shared" si="3"/>
        <v>0.33758896093014279</v>
      </c>
      <c r="U33" s="28">
        <f t="shared" si="3"/>
        <v>0.31403624272571429</v>
      </c>
      <c r="V33" s="1"/>
    </row>
    <row r="34" spans="4:22" x14ac:dyDescent="0.2">
      <c r="E34" s="1"/>
      <c r="F34" s="4"/>
      <c r="G34" s="29" t="s">
        <v>24</v>
      </c>
      <c r="H34" s="29" t="s">
        <v>25</v>
      </c>
      <c r="I34" s="29" t="s">
        <v>26</v>
      </c>
      <c r="J34" s="29" t="s">
        <v>27</v>
      </c>
      <c r="K34" s="29" t="s">
        <v>28</v>
      </c>
      <c r="L34" s="29" t="s">
        <v>29</v>
      </c>
      <c r="M34" s="29" t="s">
        <v>30</v>
      </c>
      <c r="N34" s="29" t="s">
        <v>31</v>
      </c>
      <c r="O34" s="29" t="s">
        <v>32</v>
      </c>
      <c r="P34" s="29" t="s">
        <v>33</v>
      </c>
      <c r="Q34" s="29" t="s">
        <v>34</v>
      </c>
      <c r="R34" s="29" t="s">
        <v>35</v>
      </c>
      <c r="S34" s="29" t="s">
        <v>36</v>
      </c>
      <c r="T34" s="29" t="s">
        <v>37</v>
      </c>
      <c r="U34" s="29" t="s">
        <v>38</v>
      </c>
    </row>
    <row r="35" spans="4:22" x14ac:dyDescent="0.2">
      <c r="E35" s="1"/>
      <c r="F35" s="4"/>
      <c r="G35" s="4"/>
      <c r="H35" s="29">
        <v>0.59</v>
      </c>
      <c r="I35" s="29">
        <v>0.63</v>
      </c>
      <c r="J35" s="29">
        <v>0.67500000000000004</v>
      </c>
      <c r="K35" s="29">
        <v>0.72499999999999998</v>
      </c>
      <c r="L35" s="29">
        <v>0.78</v>
      </c>
      <c r="M35" s="29">
        <v>0.84</v>
      </c>
      <c r="N35" s="29">
        <v>0.90500000000000003</v>
      </c>
      <c r="O35" s="29">
        <v>0.97499999999999998</v>
      </c>
      <c r="P35" s="29">
        <v>1.05</v>
      </c>
      <c r="Q35" s="29">
        <v>1.1299999999999999</v>
      </c>
      <c r="R35" s="29">
        <v>1.21</v>
      </c>
      <c r="S35" s="29">
        <v>1.28</v>
      </c>
      <c r="T35" s="29">
        <v>1.4</v>
      </c>
      <c r="U35" s="29">
        <v>1.5</v>
      </c>
    </row>
    <row r="36" spans="4:22" x14ac:dyDescent="0.2">
      <c r="E36" s="1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4:22" x14ac:dyDescent="0.2">
      <c r="E37" s="1"/>
    </row>
    <row r="38" spans="4:22" x14ac:dyDescent="0.2">
      <c r="E38" s="1"/>
      <c r="F38" s="32">
        <v>50</v>
      </c>
      <c r="G38" s="33">
        <f t="shared" ref="G38:U38" si="4">(G29+H29)/2</f>
        <v>2.1224396875</v>
      </c>
      <c r="H38" s="33">
        <f t="shared" si="4"/>
        <v>1.9743625</v>
      </c>
      <c r="I38" s="33">
        <f t="shared" si="4"/>
        <v>1.8366162790697675</v>
      </c>
      <c r="J38" s="33">
        <f t="shared" si="4"/>
        <v>1.7084802595997839</v>
      </c>
      <c r="K38" s="33">
        <f t="shared" si="4"/>
        <v>1.5892839624184036</v>
      </c>
      <c r="L38" s="33">
        <f t="shared" si="4"/>
        <v>1.4784036859706082</v>
      </c>
      <c r="M38" s="33">
        <f t="shared" si="4"/>
        <v>1.3752592427633565</v>
      </c>
      <c r="N38" s="33">
        <f t="shared" si="4"/>
        <v>1.2793109235007969</v>
      </c>
      <c r="O38" s="33">
        <f t="shared" si="4"/>
        <v>1.1900566730239972</v>
      </c>
      <c r="P38" s="33">
        <f t="shared" si="4"/>
        <v>1.107029463278137</v>
      </c>
      <c r="Q38" s="33">
        <f t="shared" si="4"/>
        <v>1.0297948495610578</v>
      </c>
      <c r="R38" s="33">
        <f t="shared" si="4"/>
        <v>0.95794869726610032</v>
      </c>
      <c r="S38" s="33">
        <f t="shared" si="4"/>
        <v>0.89111506722427936</v>
      </c>
      <c r="T38" s="33">
        <f t="shared" si="4"/>
        <v>0.82894424858072502</v>
      </c>
      <c r="U38" s="33">
        <f t="shared" si="4"/>
        <v>0.77111092891230237</v>
      </c>
    </row>
    <row r="39" spans="4:22" x14ac:dyDescent="0.2">
      <c r="E39" s="1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4:22" x14ac:dyDescent="0.2"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4:22" x14ac:dyDescent="0.2">
      <c r="E41" s="1"/>
      <c r="F41" s="32" t="s">
        <v>39</v>
      </c>
      <c r="G41" s="28">
        <f>(G20/$I$20)</f>
        <v>1.1556249999999999</v>
      </c>
      <c r="H41" s="28">
        <f>(H20/$I$20)</f>
        <v>1.075</v>
      </c>
      <c r="I41" s="35">
        <v>1</v>
      </c>
      <c r="J41" s="28">
        <f>(J20/$I$20)</f>
        <v>0.93023255813953498</v>
      </c>
      <c r="K41" s="28">
        <f t="shared" ref="K41:U41" si="5">(K20/$I$20)</f>
        <v>0.86533261222282321</v>
      </c>
      <c r="L41" s="28">
        <f t="shared" si="5"/>
        <v>0.80496056950960293</v>
      </c>
      <c r="M41" s="28">
        <f t="shared" si="5"/>
        <v>0.7488005297763749</v>
      </c>
      <c r="N41" s="28">
        <f t="shared" si="5"/>
        <v>0.69655863235011617</v>
      </c>
      <c r="O41" s="28">
        <f t="shared" si="5"/>
        <v>0.64796151846522443</v>
      </c>
      <c r="P41" s="28">
        <f t="shared" si="5"/>
        <v>0.60275490089788331</v>
      </c>
      <c r="Q41" s="28">
        <f t="shared" si="5"/>
        <v>0.56070223339337988</v>
      </c>
      <c r="R41" s="28">
        <f t="shared" si="5"/>
        <v>0.52158347292407437</v>
      </c>
      <c r="S41" s="28">
        <f t="shared" si="5"/>
        <v>0.48519392830146446</v>
      </c>
      <c r="T41" s="28">
        <f t="shared" si="5"/>
        <v>0.45134318911764137</v>
      </c>
      <c r="U41" s="28">
        <f t="shared" si="5"/>
        <v>0.41985412941175942</v>
      </c>
    </row>
    <row r="42" spans="4:22" x14ac:dyDescent="0.2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4:22" x14ac:dyDescent="0.2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4:22" x14ac:dyDescent="0.2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4:22" x14ac:dyDescent="0.2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4:22" x14ac:dyDescent="0.2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4:22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4:22" x14ac:dyDescent="0.2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30"/>
    </row>
    <row r="54" spans="1:21" x14ac:dyDescent="0.2">
      <c r="A54" s="30"/>
    </row>
    <row r="55" spans="1:21" x14ac:dyDescent="0.2">
      <c r="A55" s="30"/>
    </row>
    <row r="56" spans="1:21" x14ac:dyDescent="0.2">
      <c r="A56" s="30"/>
      <c r="B56" t="s">
        <v>76</v>
      </c>
    </row>
    <row r="58" spans="1:21" x14ac:dyDescent="0.2">
      <c r="B58" s="18" t="s">
        <v>18</v>
      </c>
      <c r="C58" s="19" t="s">
        <v>1</v>
      </c>
    </row>
    <row r="59" spans="1:21" x14ac:dyDescent="0.2">
      <c r="B59" s="16">
        <v>1</v>
      </c>
      <c r="C59" s="35">
        <f t="shared" ref="C59:C68" si="6">I20</f>
        <v>0.77500000000000002</v>
      </c>
    </row>
    <row r="60" spans="1:21" x14ac:dyDescent="0.2">
      <c r="B60" s="16">
        <v>2</v>
      </c>
      <c r="C60" s="36">
        <f t="shared" si="6"/>
        <v>0.82399999999999995</v>
      </c>
    </row>
    <row r="61" spans="1:21" x14ac:dyDescent="0.2">
      <c r="B61" s="16">
        <v>3</v>
      </c>
      <c r="C61" s="37">
        <f t="shared" si="6"/>
        <v>0.874</v>
      </c>
    </row>
    <row r="62" spans="1:21" x14ac:dyDescent="0.2">
      <c r="B62" s="16">
        <v>4</v>
      </c>
      <c r="C62" s="37">
        <f t="shared" si="6"/>
        <v>0.93300000000000005</v>
      </c>
    </row>
    <row r="63" spans="1:21" x14ac:dyDescent="0.2">
      <c r="B63" s="16">
        <v>5</v>
      </c>
      <c r="C63" s="36">
        <f t="shared" si="6"/>
        <v>0.998</v>
      </c>
    </row>
    <row r="64" spans="1:21" x14ac:dyDescent="0.2">
      <c r="B64" s="16">
        <v>10</v>
      </c>
      <c r="C64" s="37">
        <f t="shared" si="6"/>
        <v>1.232</v>
      </c>
    </row>
    <row r="65" spans="1:3" x14ac:dyDescent="0.2">
      <c r="B65" s="16">
        <v>20</v>
      </c>
      <c r="C65" s="37">
        <f t="shared" si="6"/>
        <v>1.4850000000000001</v>
      </c>
    </row>
    <row r="66" spans="1:3" x14ac:dyDescent="0.2">
      <c r="B66" s="16">
        <v>30</v>
      </c>
      <c r="C66" s="37">
        <f t="shared" si="6"/>
        <v>1.6539999999999999</v>
      </c>
    </row>
    <row r="67" spans="1:3" x14ac:dyDescent="0.2">
      <c r="B67" s="16">
        <v>40</v>
      </c>
      <c r="C67" s="37">
        <f t="shared" si="6"/>
        <v>1.7849999999999999</v>
      </c>
    </row>
    <row r="68" spans="1:3" x14ac:dyDescent="0.2">
      <c r="B68" s="17">
        <v>50</v>
      </c>
      <c r="C68" s="38">
        <f t="shared" si="6"/>
        <v>1.903</v>
      </c>
    </row>
    <row r="75" spans="1:3" x14ac:dyDescent="0.2">
      <c r="A75" t="s">
        <v>64</v>
      </c>
    </row>
    <row r="76" spans="1:3" x14ac:dyDescent="0.2">
      <c r="A76" s="39" t="s">
        <v>70</v>
      </c>
    </row>
    <row r="77" spans="1:3" x14ac:dyDescent="0.2">
      <c r="A77" t="s">
        <v>65</v>
      </c>
    </row>
    <row r="78" spans="1:3" x14ac:dyDescent="0.2">
      <c r="A78" s="39" t="s">
        <v>71</v>
      </c>
    </row>
    <row r="79" spans="1:3" x14ac:dyDescent="0.2">
      <c r="A79" t="s">
        <v>66</v>
      </c>
    </row>
    <row r="81" spans="1:19" x14ac:dyDescent="0.2">
      <c r="E81" s="58" t="s">
        <v>78</v>
      </c>
    </row>
    <row r="82" spans="1:19" x14ac:dyDescent="0.2">
      <c r="B82" s="39" t="s">
        <v>46</v>
      </c>
      <c r="E82" s="59" t="s">
        <v>79</v>
      </c>
      <c r="R82" s="39" t="s">
        <v>47</v>
      </c>
    </row>
    <row r="83" spans="1:19" x14ac:dyDescent="0.2">
      <c r="E83" s="59" t="s">
        <v>80</v>
      </c>
    </row>
    <row r="84" spans="1:19" x14ac:dyDescent="0.2">
      <c r="A84" s="42" t="s">
        <v>58</v>
      </c>
      <c r="B84" s="18" t="s">
        <v>18</v>
      </c>
      <c r="C84" s="52" t="s">
        <v>56</v>
      </c>
      <c r="E84" s="60">
        <v>1</v>
      </c>
      <c r="R84" s="18" t="s">
        <v>18</v>
      </c>
      <c r="S84" s="52" t="s">
        <v>56</v>
      </c>
    </row>
    <row r="85" spans="1:19" x14ac:dyDescent="0.2">
      <c r="A85" s="43">
        <v>1.0069999999999999</v>
      </c>
      <c r="B85" s="16">
        <v>1</v>
      </c>
      <c r="C85" s="43">
        <v>1.0069999999999999</v>
      </c>
      <c r="E85" s="43">
        <f>C85*$E$84</f>
        <v>1.0069999999999999</v>
      </c>
      <c r="R85" s="16">
        <v>1</v>
      </c>
      <c r="S85" s="43">
        <v>1</v>
      </c>
    </row>
    <row r="86" spans="1:19" x14ac:dyDescent="0.2">
      <c r="A86" s="44">
        <v>0.83</v>
      </c>
      <c r="B86" s="16">
        <v>2</v>
      </c>
      <c r="C86" s="44">
        <v>0.83</v>
      </c>
      <c r="D86" s="44">
        <f>C85-C86</f>
        <v>0.17699999999999994</v>
      </c>
      <c r="E86" s="44">
        <f t="shared" ref="E86:E94" si="7">C86*$E$84</f>
        <v>0.83</v>
      </c>
      <c r="R86" s="16">
        <v>2</v>
      </c>
      <c r="S86" s="44">
        <v>0.91500000000000004</v>
      </c>
    </row>
    <row r="87" spans="1:19" x14ac:dyDescent="0.2">
      <c r="A87" s="45">
        <v>0.77</v>
      </c>
      <c r="B87" s="16">
        <v>3</v>
      </c>
      <c r="C87" s="45">
        <v>0.77</v>
      </c>
      <c r="D87" s="45">
        <f t="shared" ref="D87:D94" si="8">C86-C87</f>
        <v>5.9999999999999942E-2</v>
      </c>
      <c r="E87" s="45">
        <f t="shared" si="7"/>
        <v>0.77</v>
      </c>
      <c r="R87" s="16">
        <v>3</v>
      </c>
      <c r="S87" s="45">
        <v>0.84299999999999997</v>
      </c>
    </row>
    <row r="88" spans="1:19" x14ac:dyDescent="0.2">
      <c r="A88" s="45">
        <v>0.74199999999999999</v>
      </c>
      <c r="B88" s="16">
        <v>4</v>
      </c>
      <c r="C88" s="45">
        <v>0.74199999999999999</v>
      </c>
      <c r="D88" s="45">
        <f t="shared" si="8"/>
        <v>2.8000000000000025E-2</v>
      </c>
      <c r="E88" s="45">
        <f t="shared" si="7"/>
        <v>0.74199999999999999</v>
      </c>
      <c r="R88" s="16">
        <v>4</v>
      </c>
      <c r="S88" s="45">
        <v>0.78500000000000003</v>
      </c>
    </row>
    <row r="89" spans="1:19" x14ac:dyDescent="0.2">
      <c r="A89" s="44">
        <v>0.73699999999999999</v>
      </c>
      <c r="B89" s="16">
        <v>5</v>
      </c>
      <c r="C89" s="44">
        <v>0.73699999999999999</v>
      </c>
      <c r="D89" s="44">
        <f t="shared" si="8"/>
        <v>5.0000000000000044E-3</v>
      </c>
      <c r="E89" s="44">
        <f t="shared" si="7"/>
        <v>0.73699999999999999</v>
      </c>
      <c r="R89" s="16">
        <v>5</v>
      </c>
      <c r="S89" s="44">
        <v>0.74299999999999999</v>
      </c>
    </row>
    <row r="90" spans="1:19" x14ac:dyDescent="0.2">
      <c r="A90" s="45">
        <v>0.72</v>
      </c>
      <c r="B90" s="16">
        <v>10</v>
      </c>
      <c r="C90" s="45">
        <v>0.72</v>
      </c>
      <c r="D90" s="45">
        <f t="shared" si="8"/>
        <v>1.7000000000000015E-2</v>
      </c>
      <c r="E90" s="45">
        <f t="shared" si="7"/>
        <v>0.72</v>
      </c>
      <c r="R90" s="16">
        <v>10</v>
      </c>
      <c r="S90" s="45">
        <v>0.7</v>
      </c>
    </row>
    <row r="91" spans="1:19" x14ac:dyDescent="0.2">
      <c r="A91" s="45">
        <v>0.7</v>
      </c>
      <c r="B91" s="16">
        <v>20</v>
      </c>
      <c r="C91" s="45">
        <v>0.7</v>
      </c>
      <c r="D91" s="45">
        <f t="shared" si="8"/>
        <v>2.0000000000000018E-2</v>
      </c>
      <c r="E91" s="45">
        <f t="shared" si="7"/>
        <v>0.7</v>
      </c>
      <c r="R91" s="16">
        <v>20</v>
      </c>
      <c r="S91" s="45">
        <v>0.7</v>
      </c>
    </row>
    <row r="92" spans="1:19" x14ac:dyDescent="0.2">
      <c r="A92" s="45">
        <v>0.7</v>
      </c>
      <c r="B92" s="16">
        <v>30</v>
      </c>
      <c r="C92" s="45">
        <v>0.7</v>
      </c>
      <c r="D92" s="45">
        <f t="shared" si="8"/>
        <v>0</v>
      </c>
      <c r="E92" s="45">
        <f t="shared" si="7"/>
        <v>0.7</v>
      </c>
      <c r="R92" s="16">
        <v>30</v>
      </c>
      <c r="S92" s="45">
        <v>0.7</v>
      </c>
    </row>
    <row r="93" spans="1:19" x14ac:dyDescent="0.2">
      <c r="A93" s="45">
        <v>0.7</v>
      </c>
      <c r="B93" s="16">
        <v>40</v>
      </c>
      <c r="C93" s="45">
        <v>0.7</v>
      </c>
      <c r="D93" s="45">
        <f t="shared" si="8"/>
        <v>0</v>
      </c>
      <c r="E93" s="45">
        <f t="shared" si="7"/>
        <v>0.7</v>
      </c>
      <c r="R93" s="16">
        <v>40</v>
      </c>
      <c r="S93" s="45">
        <v>0.7</v>
      </c>
    </row>
    <row r="94" spans="1:19" x14ac:dyDescent="0.2">
      <c r="A94" s="46">
        <v>0.7</v>
      </c>
      <c r="B94" s="17">
        <v>50</v>
      </c>
      <c r="C94" s="46">
        <v>0.7</v>
      </c>
      <c r="D94" s="46">
        <f t="shared" si="8"/>
        <v>0</v>
      </c>
      <c r="E94" s="46">
        <f t="shared" si="7"/>
        <v>0.7</v>
      </c>
      <c r="R94" s="17">
        <v>50</v>
      </c>
      <c r="S94" s="46">
        <v>0.7</v>
      </c>
    </row>
    <row r="96" spans="1:19" x14ac:dyDescent="0.2">
      <c r="B96" s="61" t="s">
        <v>81</v>
      </c>
    </row>
    <row r="97" spans="1:22" x14ac:dyDescent="0.2">
      <c r="B97" s="62" t="s">
        <v>82</v>
      </c>
    </row>
    <row r="98" spans="1:22" x14ac:dyDescent="0.2">
      <c r="B98" s="39" t="s">
        <v>83</v>
      </c>
    </row>
    <row r="100" spans="1:22" ht="13.5" thickBot="1" x14ac:dyDescent="0.2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spans="1:22" ht="13.5" thickTop="1" x14ac:dyDescent="0.2"/>
    <row r="103" spans="1:22" x14ac:dyDescent="0.2">
      <c r="A103" t="s">
        <v>77</v>
      </c>
    </row>
    <row r="109" spans="1:22" x14ac:dyDescent="0.2">
      <c r="B109" s="39" t="s">
        <v>48</v>
      </c>
      <c r="R109" s="39" t="s">
        <v>49</v>
      </c>
    </row>
    <row r="111" spans="1:22" x14ac:dyDescent="0.2">
      <c r="A111" s="42" t="s">
        <v>58</v>
      </c>
      <c r="B111" s="18" t="s">
        <v>18</v>
      </c>
      <c r="C111" s="19" t="s">
        <v>1</v>
      </c>
      <c r="R111" s="18" t="s">
        <v>18</v>
      </c>
      <c r="S111" s="19" t="s">
        <v>1</v>
      </c>
    </row>
    <row r="112" spans="1:22" x14ac:dyDescent="0.2">
      <c r="B112" s="16">
        <v>1</v>
      </c>
      <c r="C112" s="47">
        <v>48</v>
      </c>
      <c r="D112" s="48"/>
      <c r="R112" s="16">
        <v>1</v>
      </c>
      <c r="S112" s="47">
        <v>48</v>
      </c>
    </row>
    <row r="113" spans="2:19" x14ac:dyDescent="0.2">
      <c r="B113" s="16">
        <v>2</v>
      </c>
      <c r="C113" s="49">
        <v>72</v>
      </c>
      <c r="D113" s="49">
        <f>C112-C113</f>
        <v>-24</v>
      </c>
      <c r="R113" s="16">
        <v>2</v>
      </c>
      <c r="S113" s="49">
        <v>72</v>
      </c>
    </row>
    <row r="114" spans="2:19" x14ac:dyDescent="0.2">
      <c r="B114" s="16">
        <v>3</v>
      </c>
      <c r="C114" s="50">
        <v>94</v>
      </c>
      <c r="D114" s="50">
        <f t="shared" ref="D114:D121" si="9">C113-C114</f>
        <v>-22</v>
      </c>
      <c r="R114" s="16">
        <v>3</v>
      </c>
      <c r="S114" s="50">
        <v>94</v>
      </c>
    </row>
    <row r="115" spans="2:19" x14ac:dyDescent="0.2">
      <c r="B115" s="16">
        <v>4</v>
      </c>
      <c r="C115" s="50">
        <v>114</v>
      </c>
      <c r="D115" s="50">
        <f t="shared" si="9"/>
        <v>-20</v>
      </c>
      <c r="R115" s="16">
        <v>4</v>
      </c>
      <c r="S115" s="50">
        <v>114</v>
      </c>
    </row>
    <row r="116" spans="2:19" x14ac:dyDescent="0.2">
      <c r="B116" s="16">
        <v>5</v>
      </c>
      <c r="C116" s="49">
        <v>134</v>
      </c>
      <c r="D116" s="49">
        <f t="shared" si="9"/>
        <v>-20</v>
      </c>
      <c r="R116" s="16">
        <v>5</v>
      </c>
      <c r="S116" s="49">
        <v>134</v>
      </c>
    </row>
    <row r="117" spans="2:19" x14ac:dyDescent="0.2">
      <c r="B117" s="16">
        <v>10</v>
      </c>
      <c r="C117" s="50">
        <v>211</v>
      </c>
      <c r="D117" s="50">
        <f t="shared" si="9"/>
        <v>-77</v>
      </c>
      <c r="R117" s="16">
        <v>10</v>
      </c>
      <c r="S117" s="50">
        <v>211</v>
      </c>
    </row>
    <row r="118" spans="2:19" x14ac:dyDescent="0.2">
      <c r="B118" s="16">
        <v>20</v>
      </c>
      <c r="C118" s="50">
        <v>336</v>
      </c>
      <c r="D118" s="50">
        <f t="shared" si="9"/>
        <v>-125</v>
      </c>
      <c r="R118" s="16">
        <v>20</v>
      </c>
      <c r="S118" s="50">
        <v>336</v>
      </c>
    </row>
    <row r="119" spans="2:19" x14ac:dyDescent="0.2">
      <c r="B119" s="16">
        <v>30</v>
      </c>
      <c r="C119" s="50">
        <v>449</v>
      </c>
      <c r="D119" s="50">
        <f t="shared" si="9"/>
        <v>-113</v>
      </c>
      <c r="R119" s="16">
        <v>30</v>
      </c>
      <c r="S119" s="50">
        <v>449</v>
      </c>
    </row>
    <row r="120" spans="2:19" x14ac:dyDescent="0.2">
      <c r="B120" s="16">
        <v>40</v>
      </c>
      <c r="C120" s="50">
        <v>550</v>
      </c>
      <c r="D120" s="50">
        <f t="shared" si="9"/>
        <v>-101</v>
      </c>
      <c r="R120" s="16">
        <v>40</v>
      </c>
      <c r="S120" s="50">
        <v>550</v>
      </c>
    </row>
    <row r="121" spans="2:19" x14ac:dyDescent="0.2">
      <c r="B121" s="17">
        <v>50</v>
      </c>
      <c r="C121" s="51">
        <v>640</v>
      </c>
      <c r="D121" s="51">
        <f t="shared" si="9"/>
        <v>-90</v>
      </c>
      <c r="R121" s="17">
        <v>50</v>
      </c>
      <c r="S121" s="51">
        <v>640</v>
      </c>
    </row>
    <row r="133" spans="1:21" x14ac:dyDescent="0.2">
      <c r="B133" s="39" t="s">
        <v>50</v>
      </c>
      <c r="R133" s="39" t="s">
        <v>51</v>
      </c>
    </row>
    <row r="135" spans="1:21" x14ac:dyDescent="0.2">
      <c r="A135" s="42" t="s">
        <v>58</v>
      </c>
      <c r="B135" s="18" t="s">
        <v>18</v>
      </c>
      <c r="C135" s="52" t="s">
        <v>52</v>
      </c>
      <c r="R135" s="18" t="s">
        <v>18</v>
      </c>
      <c r="S135" s="52" t="s">
        <v>53</v>
      </c>
      <c r="T135" s="52" t="s">
        <v>54</v>
      </c>
      <c r="U135" s="52" t="s">
        <v>55</v>
      </c>
    </row>
    <row r="136" spans="1:21" x14ac:dyDescent="0.2">
      <c r="B136" s="16">
        <v>1</v>
      </c>
      <c r="C136" s="47">
        <v>36</v>
      </c>
      <c r="D136" s="48"/>
      <c r="R136" s="16">
        <v>1</v>
      </c>
      <c r="S136" s="47">
        <v>36</v>
      </c>
      <c r="T136" s="47">
        <v>31</v>
      </c>
      <c r="U136" s="47">
        <v>25</v>
      </c>
    </row>
    <row r="137" spans="1:21" x14ac:dyDescent="0.2">
      <c r="B137" s="16">
        <v>2</v>
      </c>
      <c r="C137" s="49">
        <v>64</v>
      </c>
      <c r="D137" s="49">
        <f>C136-C137</f>
        <v>-28</v>
      </c>
      <c r="R137" s="16">
        <v>2</v>
      </c>
      <c r="S137" s="49">
        <v>64</v>
      </c>
      <c r="T137" s="49">
        <v>59</v>
      </c>
      <c r="U137" s="49">
        <v>51</v>
      </c>
    </row>
    <row r="138" spans="1:21" x14ac:dyDescent="0.2">
      <c r="B138" s="16">
        <v>3</v>
      </c>
      <c r="C138" s="50">
        <v>87</v>
      </c>
      <c r="D138" s="50">
        <f t="shared" ref="D138:D145" si="10">C137-C138</f>
        <v>-23</v>
      </c>
      <c r="R138" s="16">
        <v>3</v>
      </c>
      <c r="S138" s="50">
        <v>87</v>
      </c>
      <c r="T138" s="50">
        <v>85</v>
      </c>
      <c r="U138" s="50">
        <v>76</v>
      </c>
    </row>
    <row r="139" spans="1:21" x14ac:dyDescent="0.2">
      <c r="B139" s="16">
        <v>4</v>
      </c>
      <c r="C139" s="50">
        <v>109</v>
      </c>
      <c r="D139" s="50">
        <f t="shared" si="10"/>
        <v>-22</v>
      </c>
      <c r="R139" s="16">
        <v>4</v>
      </c>
      <c r="S139" s="50">
        <v>109</v>
      </c>
      <c r="T139" s="50">
        <v>110</v>
      </c>
      <c r="U139" s="50">
        <v>102</v>
      </c>
    </row>
    <row r="140" spans="1:21" x14ac:dyDescent="0.2">
      <c r="B140" s="16">
        <v>5</v>
      </c>
      <c r="C140" s="49">
        <v>130</v>
      </c>
      <c r="D140" s="49">
        <f t="shared" si="10"/>
        <v>-21</v>
      </c>
      <c r="R140" s="16">
        <v>5</v>
      </c>
      <c r="S140" s="49">
        <v>130</v>
      </c>
      <c r="T140" s="49">
        <v>132</v>
      </c>
      <c r="U140" s="49">
        <v>127</v>
      </c>
    </row>
    <row r="141" spans="1:21" x14ac:dyDescent="0.2">
      <c r="B141" s="16">
        <v>10</v>
      </c>
      <c r="C141" s="50">
        <v>254</v>
      </c>
      <c r="D141" s="50">
        <f t="shared" si="10"/>
        <v>-124</v>
      </c>
      <c r="R141" s="16">
        <v>10</v>
      </c>
      <c r="S141" s="50">
        <v>254</v>
      </c>
      <c r="T141" s="50">
        <v>257</v>
      </c>
      <c r="U141" s="50">
        <v>254</v>
      </c>
    </row>
    <row r="142" spans="1:21" x14ac:dyDescent="0.2">
      <c r="B142" s="16">
        <v>20</v>
      </c>
      <c r="C142" s="50">
        <v>508</v>
      </c>
      <c r="D142" s="50">
        <f t="shared" si="10"/>
        <v>-254</v>
      </c>
      <c r="R142" s="16">
        <v>20</v>
      </c>
      <c r="S142" s="50">
        <v>508</v>
      </c>
      <c r="T142" s="50">
        <v>508</v>
      </c>
      <c r="U142" s="50">
        <v>508</v>
      </c>
    </row>
    <row r="143" spans="1:21" x14ac:dyDescent="0.2">
      <c r="B143" s="16">
        <v>30</v>
      </c>
      <c r="C143" s="50">
        <v>761</v>
      </c>
      <c r="D143" s="50">
        <f t="shared" si="10"/>
        <v>-253</v>
      </c>
      <c r="R143" s="16">
        <v>30</v>
      </c>
      <c r="S143" s="50">
        <v>761</v>
      </c>
      <c r="T143" s="50">
        <v>761</v>
      </c>
      <c r="U143" s="50">
        <v>761</v>
      </c>
    </row>
    <row r="144" spans="1:21" x14ac:dyDescent="0.2">
      <c r="B144" s="16">
        <v>40</v>
      </c>
      <c r="C144" s="50">
        <v>1015</v>
      </c>
      <c r="D144" s="50">
        <f t="shared" si="10"/>
        <v>-254</v>
      </c>
      <c r="R144" s="16">
        <v>40</v>
      </c>
      <c r="S144" s="50">
        <v>1015</v>
      </c>
      <c r="T144" s="50">
        <v>1015</v>
      </c>
      <c r="U144" s="50">
        <v>1015</v>
      </c>
    </row>
    <row r="145" spans="2:21" x14ac:dyDescent="0.2">
      <c r="B145" s="17">
        <v>50</v>
      </c>
      <c r="C145" s="51">
        <v>1269</v>
      </c>
      <c r="D145" s="51">
        <f t="shared" si="10"/>
        <v>-254</v>
      </c>
      <c r="R145" s="17">
        <v>50</v>
      </c>
      <c r="S145" s="51">
        <v>1269</v>
      </c>
      <c r="T145" s="51">
        <v>1269</v>
      </c>
      <c r="U145" s="51">
        <v>1269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soft-stiff01</vt:lpstr>
      <vt:lpstr>soft-stiff02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2018-10-21T22:55:13Z</dcterms:created>
  <dcterms:modified xsi:type="dcterms:W3CDTF">2018-10-26T06:57:46Z</dcterms:modified>
</cp:coreProperties>
</file>