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595" activeTab="1"/>
  </bookViews>
  <sheets>
    <sheet name="soft-stiff01" sheetId="1" r:id="rId1"/>
    <sheet name="soft-stiff02" sheetId="4" r:id="rId2"/>
    <sheet name="Sheet2" sheetId="2" r:id="rId3"/>
    <sheet name="Sheet3" sheetId="3" r:id="rId4"/>
  </sheets>
  <definedNames>
    <definedName name="_xlnm.Print_Area" localSheetId="0">'soft-stiff01'!$F$16:$V$41</definedName>
    <definedName name="_xlnm.Print_Area" localSheetId="1">'soft-stiff02'!$F$14:$U$42</definedName>
  </definedNames>
  <calcPr calcId="145621"/>
</workbook>
</file>

<file path=xl/calcChain.xml><?xml version="1.0" encoding="utf-8"?>
<calcChain xmlns="http://schemas.openxmlformats.org/spreadsheetml/2006/main">
  <c r="E84" i="4" l="1"/>
  <c r="E86" i="4" s="1"/>
  <c r="E89" i="4"/>
  <c r="D145" i="4"/>
  <c r="D144" i="4"/>
  <c r="D143" i="4"/>
  <c r="D142" i="4"/>
  <c r="D141" i="4"/>
  <c r="D140" i="4"/>
  <c r="D139" i="4"/>
  <c r="D138" i="4"/>
  <c r="D137" i="4"/>
  <c r="D121" i="4"/>
  <c r="D120" i="4"/>
  <c r="D119" i="4"/>
  <c r="D118" i="4"/>
  <c r="D117" i="4"/>
  <c r="D116" i="4"/>
  <c r="D115" i="4"/>
  <c r="D114" i="4"/>
  <c r="D113" i="4"/>
  <c r="C60" i="4"/>
  <c r="C61" i="4"/>
  <c r="C62" i="4"/>
  <c r="C63" i="4"/>
  <c r="C64" i="4"/>
  <c r="C65" i="4"/>
  <c r="C66" i="4"/>
  <c r="C67" i="4"/>
  <c r="C68" i="4"/>
  <c r="E93" i="4" l="1"/>
  <c r="E92" i="4"/>
  <c r="E88" i="4"/>
  <c r="E85" i="4"/>
  <c r="E91" i="4"/>
  <c r="E87" i="4"/>
  <c r="E94" i="4"/>
  <c r="E90" i="4"/>
  <c r="D86" i="4"/>
  <c r="D87" i="4" l="1"/>
  <c r="D88" i="4"/>
  <c r="D89" i="4"/>
  <c r="D90" i="4"/>
  <c r="D91" i="4"/>
  <c r="D92" i="4"/>
  <c r="D93" i="4"/>
  <c r="D94" i="4"/>
  <c r="C59" i="4"/>
  <c r="C52" i="1" l="1"/>
  <c r="C53" i="1"/>
  <c r="C54" i="1"/>
  <c r="C55" i="1"/>
  <c r="C56" i="1"/>
  <c r="C57" i="1"/>
  <c r="C58" i="1"/>
  <c r="C59" i="1"/>
  <c r="C60" i="1"/>
  <c r="C51" i="1"/>
  <c r="J29" i="4" l="1"/>
  <c r="I38" i="4" s="1"/>
  <c r="H29" i="4"/>
  <c r="G29" i="4" s="1"/>
  <c r="G38" i="4" s="1"/>
  <c r="J28" i="4"/>
  <c r="H28" i="4"/>
  <c r="G28" i="4" s="1"/>
  <c r="J27" i="4"/>
  <c r="H27" i="4"/>
  <c r="G27" i="4" s="1"/>
  <c r="J26" i="4"/>
  <c r="H26" i="4"/>
  <c r="G26" i="4" s="1"/>
  <c r="J25" i="4"/>
  <c r="H25" i="4"/>
  <c r="G25" i="4" s="1"/>
  <c r="J24" i="4"/>
  <c r="H24" i="4"/>
  <c r="G24" i="4" s="1"/>
  <c r="J23" i="4"/>
  <c r="H23" i="4"/>
  <c r="G23" i="4" s="1"/>
  <c r="J22" i="4"/>
  <c r="H22" i="4"/>
  <c r="G22" i="4" s="1"/>
  <c r="J21" i="4"/>
  <c r="H21" i="4"/>
  <c r="G21" i="4" s="1"/>
  <c r="J20" i="4"/>
  <c r="H20" i="4"/>
  <c r="H41" i="4" s="1"/>
  <c r="K41" i="1"/>
  <c r="L41" i="1"/>
  <c r="M41" i="1"/>
  <c r="N41" i="1"/>
  <c r="O41" i="1"/>
  <c r="P41" i="1"/>
  <c r="Q41" i="1"/>
  <c r="R41" i="1"/>
  <c r="S41" i="1"/>
  <c r="T41" i="1"/>
  <c r="U41" i="1"/>
  <c r="J41" i="1"/>
  <c r="H41" i="1"/>
  <c r="G41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G38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G33" i="1"/>
  <c r="J21" i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J22" i="1"/>
  <c r="K22" i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J23" i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J24" i="1"/>
  <c r="K24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J26" i="1"/>
  <c r="K26" i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J27" i="1"/>
  <c r="K27" i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J28" i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J29" i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K20" i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J20" i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G20" i="1"/>
  <c r="H20" i="1"/>
  <c r="K24" i="4" l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K28" i="4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K27" i="4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K26" i="4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V26" i="4" s="1"/>
  <c r="K25" i="4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K23" i="4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K22" i="4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K21" i="4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K20" i="4"/>
  <c r="G20" i="4"/>
  <c r="G41" i="4" s="1"/>
  <c r="I33" i="4"/>
  <c r="K29" i="4"/>
  <c r="H38" i="4"/>
  <c r="J41" i="4"/>
  <c r="H33" i="4"/>
  <c r="K41" i="4" l="1"/>
  <c r="L20" i="4"/>
  <c r="K33" i="4" s="1"/>
  <c r="G33" i="4"/>
  <c r="J33" i="4"/>
  <c r="J38" i="4"/>
  <c r="L29" i="4"/>
  <c r="K38" i="4" s="1"/>
  <c r="M20" i="4" l="1"/>
  <c r="L33" i="4" s="1"/>
  <c r="L41" i="4"/>
  <c r="M29" i="4"/>
  <c r="L38" i="4" s="1"/>
  <c r="M41" i="4" l="1"/>
  <c r="N20" i="4"/>
  <c r="M33" i="4"/>
  <c r="N29" i="4"/>
  <c r="M38" i="4" s="1"/>
  <c r="O20" i="4" l="1"/>
  <c r="N33" i="4" s="1"/>
  <c r="N41" i="4"/>
  <c r="O29" i="4"/>
  <c r="N38" i="4" s="1"/>
  <c r="P20" i="4" l="1"/>
  <c r="O33" i="4" s="1"/>
  <c r="O41" i="4"/>
  <c r="P29" i="4"/>
  <c r="P41" i="4" l="1"/>
  <c r="Q20" i="4"/>
  <c r="Q29" i="4"/>
  <c r="P38" i="4" s="1"/>
  <c r="O38" i="4"/>
  <c r="R20" i="4" l="1"/>
  <c r="Q33" i="4" s="1"/>
  <c r="Q41" i="4"/>
  <c r="P33" i="4"/>
  <c r="R29" i="4"/>
  <c r="Q38" i="4" s="1"/>
  <c r="S20" i="4" l="1"/>
  <c r="R33" i="4" s="1"/>
  <c r="R41" i="4"/>
  <c r="S29" i="4"/>
  <c r="S41" i="4" l="1"/>
  <c r="T20" i="4"/>
  <c r="T29" i="4"/>
  <c r="R38" i="4"/>
  <c r="U20" i="4" l="1"/>
  <c r="T33" i="4" s="1"/>
  <c r="T41" i="4"/>
  <c r="S33" i="4"/>
  <c r="U29" i="4"/>
  <c r="S38" i="4"/>
  <c r="V20" i="4" l="1"/>
  <c r="U33" i="4" s="1"/>
  <c r="U41" i="4"/>
  <c r="V29" i="4"/>
  <c r="U38" i="4" s="1"/>
  <c r="T38" i="4"/>
</calcChain>
</file>

<file path=xl/sharedStrings.xml><?xml version="1.0" encoding="utf-8"?>
<sst xmlns="http://schemas.openxmlformats.org/spreadsheetml/2006/main" count="164" uniqueCount="85">
  <si>
    <t xml:space="preserve"> 10-20-18</t>
  </si>
  <si>
    <t>soft-2</t>
  </si>
  <si>
    <t>soft-1</t>
  </si>
  <si>
    <t>soft</t>
  </si>
  <si>
    <t>aver</t>
  </si>
  <si>
    <t>stiff</t>
  </si>
  <si>
    <t xml:space="preserve"> stiff+1</t>
  </si>
  <si>
    <t xml:space="preserve"> stiff+2</t>
  </si>
  <si>
    <t xml:space="preserve"> stiff+3</t>
  </si>
  <si>
    <t xml:space="preserve"> stiff+4</t>
  </si>
  <si>
    <t xml:space="preserve"> stiff+5</t>
  </si>
  <si>
    <t xml:space="preserve"> stiff+6</t>
  </si>
  <si>
    <t xml:space="preserve"> stiff+7</t>
  </si>
  <si>
    <t xml:space="preserve"> stiff+8</t>
  </si>
  <si>
    <t xml:space="preserve"> 08yz250</t>
  </si>
  <si>
    <t xml:space="preserve"> joe martin</t>
  </si>
  <si>
    <t xml:space="preserve">  r/c ratio with r-zeta .86</t>
  </si>
  <si>
    <t xml:space="preserve"> we added an extra soft and stiff that will not get used, we needed it for btwn</t>
  </si>
  <si>
    <t>ips</t>
  </si>
  <si>
    <t>soft-4</t>
  </si>
  <si>
    <t>soft-3</t>
  </si>
  <si>
    <t xml:space="preserve"> stiff+9</t>
  </si>
  <si>
    <t xml:space="preserve"> 5.5 spr</t>
  </si>
  <si>
    <t xml:space="preserve"> between --&gt;</t>
  </si>
  <si>
    <t>soft_btwn3</t>
  </si>
  <si>
    <t>soft_btwn2</t>
  </si>
  <si>
    <t>soft_btwn1</t>
  </si>
  <si>
    <t>soft_btwn</t>
  </si>
  <si>
    <t>aver_btwn</t>
  </si>
  <si>
    <t>stiff_btwn</t>
  </si>
  <si>
    <t>stiff_btwn1</t>
  </si>
  <si>
    <t>stiff_btwn2</t>
  </si>
  <si>
    <t>stiff_btwn3</t>
  </si>
  <si>
    <t>stiff_btwn4</t>
  </si>
  <si>
    <t>stiff_btwn5</t>
  </si>
  <si>
    <t>stiff_btwn6</t>
  </si>
  <si>
    <t>stiff_btwn7</t>
  </si>
  <si>
    <t>stiff_btwn8</t>
  </si>
  <si>
    <t>stiff_btwn9</t>
  </si>
  <si>
    <t>x factor</t>
  </si>
  <si>
    <t xml:space="preserve"> New soft-aver-stiff based on r/c ratio at r-zeta .86</t>
  </si>
  <si>
    <t xml:space="preserve"> This might be pretty accurate and a good start</t>
  </si>
  <si>
    <t xml:space="preserve"> We are basing this on (2987) 08yz250, Joe Martin being soft-2</t>
  </si>
  <si>
    <t>enter soft-2 values</t>
  </si>
  <si>
    <t xml:space="preserve"> (2987)</t>
  </si>
  <si>
    <t xml:space="preserve"> older c-zeta target</t>
  </si>
  <si>
    <t xml:space="preserve"> c-zeta target = </t>
  </si>
  <si>
    <t xml:space="preserve"> 130_74_37_e x .659</t>
  </si>
  <si>
    <t xml:space="preserve"> .86  r-zeta, enter manually</t>
  </si>
  <si>
    <t xml:space="preserve"> .86  r-zeta, original</t>
  </si>
  <si>
    <t xml:space="preserve"> comp, enter manually</t>
  </si>
  <si>
    <t xml:space="preserve"> comp, orig</t>
  </si>
  <si>
    <t xml:space="preserve"> reb, enter manually</t>
  </si>
  <si>
    <t xml:space="preserve"> reb, orig</t>
  </si>
  <si>
    <t>reb</t>
  </si>
  <si>
    <t>rz 1.00</t>
  </si>
  <si>
    <t>rz .86</t>
  </si>
  <si>
    <t>rz .70</t>
  </si>
  <si>
    <t xml:space="preserve"> rz 1.00</t>
  </si>
  <si>
    <t xml:space="preserve"> rz .86</t>
  </si>
  <si>
    <t>copy</t>
  </si>
  <si>
    <t xml:space="preserve"> 107_59_30</t>
  </si>
  <si>
    <t xml:space="preserve"> x 1.00</t>
  </si>
  <si>
    <t>less hook</t>
  </si>
  <si>
    <t xml:space="preserve"> 129_75_38_b</t>
  </si>
  <si>
    <t>more hook</t>
  </si>
  <si>
    <t xml:space="preserve"> 10-21-18</t>
  </si>
  <si>
    <t xml:space="preserve"> We took reb from 3304 and entered below.</t>
  </si>
  <si>
    <t xml:space="preserve"> The graph looks good (not minus graph)</t>
  </si>
  <si>
    <t xml:space="preserve"> We multiplied by factor to make curve for rz .86</t>
  </si>
  <si>
    <t xml:space="preserve"> Looks good, no hook in c-zeta as per above.</t>
  </si>
  <si>
    <t xml:space="preserve"> temp copies --&gt;</t>
  </si>
  <si>
    <t xml:space="preserve"> We also used this to caluclate rz 86.</t>
  </si>
  <si>
    <t xml:space="preserve"> We are basing this on (2987) 08yz250, Joe Martin being soft-2  ???</t>
  </si>
  <si>
    <t xml:space="preserve"> Also see sh_soft_aver_stiff_rcratio_rz86.xlsx  for rz 1.02</t>
  </si>
  <si>
    <t xml:space="preserve"> copy soft-2 here to view graph</t>
  </si>
  <si>
    <t xml:space="preserve"> Graphs to view the shape of comp and reb curve</t>
  </si>
  <si>
    <t xml:space="preserve"> See soft-stiff02 for more accureate info.</t>
  </si>
  <si>
    <t xml:space="preserve"> This tab has the original soft-aver-stiff calculations.</t>
  </si>
  <si>
    <t xml:space="preserve"> 10-21-18, new values </t>
  </si>
  <si>
    <t xml:space="preserve"> 10-20-18, original values </t>
  </si>
  <si>
    <t>this is new</t>
  </si>
  <si>
    <t>r-zeta for</t>
  </si>
  <si>
    <t xml:space="preserve"> .86</t>
  </si>
  <si>
    <t xml:space="preserve"> sh_soft_aver_stiff_rcratio_rz86.xlsx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</si>
</sst>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0"/>
      <color theme="1"/>
      <name val="Arial"/>
      <family val="2"/>
    </font>
    <font>
      <sz val="10"/>
      <name val="Arial"/>
    </font>
    <font>
      <sz val="8"/>
      <name val="Arial"/>
      <family val="2"/>
    </font>
    <font>
      <sz val="10"/>
      <color indexed="48"/>
      <name val="Arial"/>
      <family val="2"/>
    </font>
    <font>
      <b/>
      <sz val="10"/>
      <color indexed="10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5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5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quotePrefix="1" applyAlignment="1">
      <alignment horizontal="left"/>
    </xf>
    <xf numFmtId="0" fontId="1" fillId="0" borderId="0" xfId="1" applyBorder="1"/>
    <xf numFmtId="0" fontId="1" fillId="0" borderId="1" xfId="1" applyBorder="1"/>
    <xf numFmtId="0" fontId="1" fillId="0" borderId="6" xfId="1" applyBorder="1"/>
    <xf numFmtId="0" fontId="1" fillId="0" borderId="8" xfId="1" applyBorder="1"/>
    <xf numFmtId="0" fontId="1" fillId="0" borderId="7" xfId="1" applyBorder="1"/>
    <xf numFmtId="0" fontId="1" fillId="0" borderId="0" xfId="1" applyBorder="1" applyAlignment="1">
      <alignment horizontal="center"/>
    </xf>
    <xf numFmtId="0" fontId="1" fillId="0" borderId="2" xfId="1" applyBorder="1"/>
    <xf numFmtId="0" fontId="1" fillId="0" borderId="0" xfId="1" applyAlignment="1">
      <alignment horizontal="left"/>
    </xf>
    <xf numFmtId="2" fontId="1" fillId="0" borderId="0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0" fontId="4" fillId="0" borderId="0" xfId="1" quotePrefix="1" applyFont="1" applyAlignment="1">
      <alignment horizontal="left"/>
    </xf>
    <xf numFmtId="0" fontId="1" fillId="0" borderId="8" xfId="1" quotePrefix="1" applyFont="1" applyBorder="1" applyAlignment="1">
      <alignment horizontal="left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8" xfId="1" quotePrefix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7" xfId="1" quotePrefix="1" applyFont="1" applyFill="1" applyBorder="1" applyAlignment="1">
      <alignment horizontal="center"/>
    </xf>
    <xf numFmtId="2" fontId="1" fillId="3" borderId="0" xfId="1" applyNumberFormat="1" applyFont="1" applyFill="1" applyBorder="1" applyAlignment="1">
      <alignment horizontal="center"/>
    </xf>
    <xf numFmtId="2" fontId="1" fillId="3" borderId="1" xfId="1" applyNumberFormat="1" applyFont="1" applyFill="1" applyBorder="1" applyAlignment="1">
      <alignment horizontal="center"/>
    </xf>
    <xf numFmtId="2" fontId="1" fillId="4" borderId="0" xfId="1" applyNumberFormat="1" applyFont="1" applyFill="1" applyBorder="1" applyAlignment="1">
      <alignment horizontal="center"/>
    </xf>
    <xf numFmtId="2" fontId="1" fillId="4" borderId="1" xfId="1" applyNumberFormat="1" applyFont="1" applyFill="1" applyBorder="1" applyAlignment="1">
      <alignment horizontal="center"/>
    </xf>
    <xf numFmtId="2" fontId="1" fillId="4" borderId="4" xfId="1" applyNumberFormat="1" applyFont="1" applyFill="1" applyBorder="1" applyAlignment="1">
      <alignment horizontal="center"/>
    </xf>
    <xf numFmtId="2" fontId="1" fillId="4" borderId="5" xfId="1" applyNumberFormat="1" applyFon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3" fillId="0" borderId="0" xfId="1" applyFont="1" applyBorder="1"/>
    <xf numFmtId="0" fontId="5" fillId="0" borderId="8" xfId="1" quotePrefix="1" applyFont="1" applyBorder="1" applyAlignment="1">
      <alignment horizontal="left"/>
    </xf>
    <xf numFmtId="0" fontId="1" fillId="2" borderId="0" xfId="1" applyFill="1" applyBorder="1" applyAlignment="1">
      <alignment horizontal="center"/>
    </xf>
    <xf numFmtId="165" fontId="1" fillId="4" borderId="0" xfId="1" applyNumberFormat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164" fontId="7" fillId="3" borderId="0" xfId="1" applyNumberFormat="1" applyFont="1" applyFill="1" applyBorder="1" applyAlignment="1">
      <alignment horizontal="center"/>
    </xf>
    <xf numFmtId="164" fontId="7" fillId="4" borderId="0" xfId="1" applyNumberFormat="1" applyFont="1" applyFill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7" fillId="0" borderId="0" xfId="1" applyFont="1" applyAlignment="1">
      <alignment horizontal="center"/>
    </xf>
    <xf numFmtId="0" fontId="6" fillId="0" borderId="0" xfId="1" applyFont="1"/>
    <xf numFmtId="0" fontId="0" fillId="0" borderId="0" xfId="0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165" fontId="7" fillId="4" borderId="0" xfId="1" applyNumberFormat="1" applyFont="1" applyFill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4" borderId="4" xfId="1" applyNumberFormat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1" fontId="0" fillId="0" borderId="0" xfId="0" applyNumberFormat="1"/>
    <xf numFmtId="1" fontId="7" fillId="4" borderId="0" xfId="1" applyNumberFormat="1" applyFont="1" applyFill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1" fontId="7" fillId="4" borderId="4" xfId="1" applyNumberFormat="1" applyFont="1" applyFill="1" applyBorder="1" applyAlignment="1">
      <alignment horizontal="center"/>
    </xf>
    <xf numFmtId="0" fontId="6" fillId="2" borderId="8" xfId="1" quotePrefix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quotePrefix="1" applyFont="1" applyAlignment="1">
      <alignment horizontal="left"/>
    </xf>
    <xf numFmtId="0" fontId="0" fillId="0" borderId="9" xfId="0" applyBorder="1"/>
    <xf numFmtId="0" fontId="0" fillId="0" borderId="0" xfId="0" applyFill="1"/>
    <xf numFmtId="164" fontId="7" fillId="0" borderId="0" xfId="1" applyNumberFormat="1" applyFont="1" applyFill="1" applyBorder="1" applyAlignment="1">
      <alignment horizontal="center"/>
    </xf>
    <xf numFmtId="0" fontId="7" fillId="0" borderId="0" xfId="1" quotePrefix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/>
    <xf numFmtId="0" fontId="9" fillId="0" borderId="0" xfId="0" quotePrefix="1" applyFont="1" applyAlignment="1">
      <alignment horizontal="left"/>
    </xf>
    <xf numFmtId="0" fontId="9" fillId="0" borderId="0" xfId="1" applyFont="1"/>
    <xf numFmtId="164" fontId="1" fillId="4" borderId="0" xfId="1" applyNumberFormat="1" applyFont="1" applyFill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165" fontId="7" fillId="3" borderId="11" xfId="1" applyNumberFormat="1" applyFont="1" applyFill="1" applyBorder="1" applyAlignment="1">
      <alignment horizontal="center"/>
    </xf>
    <xf numFmtId="165" fontId="7" fillId="4" borderId="11" xfId="1" applyNumberFormat="1" applyFont="1" applyFill="1" applyBorder="1" applyAlignment="1">
      <alignment horizontal="center"/>
    </xf>
    <xf numFmtId="165" fontId="7" fillId="0" borderId="11" xfId="1" applyNumberFormat="1" applyFont="1" applyBorder="1" applyAlignment="1">
      <alignment horizontal="center"/>
    </xf>
    <xf numFmtId="165" fontId="7" fillId="4" borderId="12" xfId="1" applyNumberFormat="1" applyFont="1" applyFill="1" applyBorder="1" applyAlignment="1">
      <alignment horizontal="center"/>
    </xf>
    <xf numFmtId="0" fontId="0" fillId="0" borderId="0" xfId="0" applyBorder="1"/>
    <xf numFmtId="164" fontId="7" fillId="0" borderId="11" xfId="0" applyNumberFormat="1" applyFont="1" applyBorder="1"/>
    <xf numFmtId="0" fontId="0" fillId="0" borderId="0" xfId="0" applyAlignment="1">
      <alignment horizontal="left"/>
    </xf>
    <xf numFmtId="0" fontId="2" fillId="0" borderId="0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'soft-stiff01'!$B$51:$B$60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'soft-stiff01'!$C$51:$C$60</c:f>
              <c:numCache>
                <c:formatCode>0.000</c:formatCode>
                <c:ptCount val="10"/>
                <c:pt idx="0">
                  <c:v>0.98199999999999998</c:v>
                </c:pt>
                <c:pt idx="1">
                  <c:v>1.1919999999999999</c:v>
                </c:pt>
                <c:pt idx="2">
                  <c:v>1.3240000000000001</c:v>
                </c:pt>
                <c:pt idx="3">
                  <c:v>1.403</c:v>
                </c:pt>
                <c:pt idx="4">
                  <c:v>1.464</c:v>
                </c:pt>
                <c:pt idx="5">
                  <c:v>1.8029999999999999</c:v>
                </c:pt>
                <c:pt idx="6">
                  <c:v>2.2490000000000001</c:v>
                </c:pt>
                <c:pt idx="7">
                  <c:v>2.5059999999999998</c:v>
                </c:pt>
                <c:pt idx="8">
                  <c:v>2.7040000000000002</c:v>
                </c:pt>
                <c:pt idx="9">
                  <c:v>2.8849999999999998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21408"/>
        <c:axId val="103183488"/>
      </c:scatterChart>
      <c:valAx>
        <c:axId val="883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183488"/>
        <c:crosses val="autoZero"/>
        <c:crossBetween val="midCat"/>
      </c:valAx>
      <c:valAx>
        <c:axId val="10318348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88321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'soft-stiff02'!$B$59:$B$68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'soft-stiff02'!$C$59:$C$68</c:f>
              <c:numCache>
                <c:formatCode>0.000</c:formatCode>
                <c:ptCount val="10"/>
                <c:pt idx="0">
                  <c:v>1.0169999999999999</c:v>
                </c:pt>
                <c:pt idx="1">
                  <c:v>1.1679999999999999</c:v>
                </c:pt>
                <c:pt idx="2">
                  <c:v>1.28</c:v>
                </c:pt>
                <c:pt idx="3">
                  <c:v>1.4</c:v>
                </c:pt>
                <c:pt idx="4">
                  <c:v>1.48</c:v>
                </c:pt>
                <c:pt idx="5">
                  <c:v>1.8140000000000001</c:v>
                </c:pt>
                <c:pt idx="6">
                  <c:v>2.2559999999999998</c:v>
                </c:pt>
                <c:pt idx="7">
                  <c:v>2.5110000000000001</c:v>
                </c:pt>
                <c:pt idx="8">
                  <c:v>2.7090000000000001</c:v>
                </c:pt>
                <c:pt idx="9">
                  <c:v>2.887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69056"/>
        <c:axId val="105470592"/>
      </c:scatterChart>
      <c:valAx>
        <c:axId val="1054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470592"/>
        <c:crosses val="autoZero"/>
        <c:crossBetween val="midCat"/>
      </c:valAx>
      <c:valAx>
        <c:axId val="105470592"/>
        <c:scaling>
          <c:orientation val="minMax"/>
          <c:min val="0.60000000000000009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5469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'soft-stiff02'!$B$85:$B$91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'soft-stiff02'!$C$85:$C$91</c:f>
              <c:numCache>
                <c:formatCode>0.0000</c:formatCode>
                <c:ptCount val="7"/>
                <c:pt idx="0">
                  <c:v>0.82299999999999995</c:v>
                </c:pt>
                <c:pt idx="1">
                  <c:v>0.75</c:v>
                </c:pt>
                <c:pt idx="2">
                  <c:v>0.71</c:v>
                </c:pt>
                <c:pt idx="3">
                  <c:v>0.7</c:v>
                </c:pt>
                <c:pt idx="4">
                  <c:v>0.68899999999999995</c:v>
                </c:pt>
                <c:pt idx="5">
                  <c:v>0.67</c:v>
                </c:pt>
                <c:pt idx="6">
                  <c:v>0.67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4784"/>
        <c:axId val="105500672"/>
      </c:scatterChart>
      <c:valAx>
        <c:axId val="1054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500672"/>
        <c:crosses val="autoZero"/>
        <c:crossBetween val="midCat"/>
      </c:valAx>
      <c:valAx>
        <c:axId val="10550067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494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'soft-stiff02'!$B$112:$B$121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'soft-stiff02'!$C$112:$C$121</c:f>
              <c:numCache>
                <c:formatCode>0</c:formatCode>
                <c:ptCount val="10"/>
                <c:pt idx="0">
                  <c:v>48</c:v>
                </c:pt>
                <c:pt idx="1">
                  <c:v>72</c:v>
                </c:pt>
                <c:pt idx="2">
                  <c:v>94</c:v>
                </c:pt>
                <c:pt idx="3">
                  <c:v>114</c:v>
                </c:pt>
                <c:pt idx="4">
                  <c:v>134</c:v>
                </c:pt>
                <c:pt idx="5">
                  <c:v>211</c:v>
                </c:pt>
                <c:pt idx="6">
                  <c:v>336</c:v>
                </c:pt>
                <c:pt idx="7">
                  <c:v>449</c:v>
                </c:pt>
                <c:pt idx="8">
                  <c:v>550</c:v>
                </c:pt>
                <c:pt idx="9">
                  <c:v>640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08224"/>
        <c:axId val="106910848"/>
      </c:scatterChart>
      <c:valAx>
        <c:axId val="1055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10848"/>
        <c:crosses val="autoZero"/>
        <c:crossBetween val="midCat"/>
      </c:valAx>
      <c:valAx>
        <c:axId val="106910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5508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'soft-stiff02'!$B$136:$B$142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'soft-stiff02'!$C$136:$C$142</c:f>
              <c:numCache>
                <c:formatCode>0</c:formatCode>
                <c:ptCount val="7"/>
                <c:pt idx="0">
                  <c:v>36</c:v>
                </c:pt>
                <c:pt idx="1">
                  <c:v>64</c:v>
                </c:pt>
                <c:pt idx="2">
                  <c:v>87</c:v>
                </c:pt>
                <c:pt idx="3">
                  <c:v>109</c:v>
                </c:pt>
                <c:pt idx="4">
                  <c:v>130</c:v>
                </c:pt>
                <c:pt idx="5">
                  <c:v>254</c:v>
                </c:pt>
                <c:pt idx="6">
                  <c:v>508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32480"/>
        <c:axId val="106938368"/>
      </c:scatterChart>
      <c:valAx>
        <c:axId val="1069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38368"/>
        <c:crosses val="autoZero"/>
        <c:crossBetween val="midCat"/>
      </c:valAx>
      <c:valAx>
        <c:axId val="1069383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6932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455206</xdr:colOff>
      <xdr:row>42</xdr:row>
      <xdr:rowOff>22151</xdr:rowOff>
    </xdr:from>
    <xdr:to>
      <xdr:col>18</xdr:col>
      <xdr:colOff>121831</xdr:colOff>
      <xdr:row>63</xdr:row>
      <xdr:rowOff>70219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78637</xdr:colOff>
      <xdr:row>46</xdr:row>
      <xdr:rowOff>66452</xdr:rowOff>
    </xdr:from>
    <xdr:to>
      <xdr:col>17</xdr:col>
      <xdr:colOff>420872</xdr:colOff>
      <xdr:row>67</xdr:row>
      <xdr:rowOff>155057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156166</xdr:colOff>
      <xdr:row>75</xdr:row>
      <xdr:rowOff>0</xdr:rowOff>
    </xdr:from>
    <xdr:to>
      <xdr:col>15</xdr:col>
      <xdr:colOff>166134</xdr:colOff>
      <xdr:row>94</xdr:row>
      <xdr:rowOff>36991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156166</xdr:colOff>
      <xdr:row>102</xdr:row>
      <xdr:rowOff>0</xdr:rowOff>
    </xdr:from>
    <xdr:to>
      <xdr:col>15</xdr:col>
      <xdr:colOff>166134</xdr:colOff>
      <xdr:row>121</xdr:row>
      <xdr:rowOff>36991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156166</xdr:colOff>
      <xdr:row>126</xdr:row>
      <xdr:rowOff>0</xdr:rowOff>
    </xdr:from>
    <xdr:to>
      <xdr:col>15</xdr:col>
      <xdr:colOff>166134</xdr:colOff>
      <xdr:row>145</xdr:row>
      <xdr:rowOff>36991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332266</xdr:colOff>
      <xdr:row>29</xdr:row>
      <xdr:rowOff>66453</xdr:rowOff>
    </xdr:from>
    <xdr:to>
      <xdr:col>6</xdr:col>
      <xdr:colOff>587004</xdr:colOff>
      <xdr:row>31</xdr:row>
      <xdr:rowOff>66454</xdr:rowOff>
    </xdr:to>
    <xdr:cxnSp macro="">
      <xdr:nvCxnSpPr>
        <xdr:cNvPr id="7" name="Straight Arrow Connector 6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332266</xdr:colOff>
      <xdr:row>29</xdr:row>
      <xdr:rowOff>66453</xdr:rowOff>
    </xdr:from>
    <xdr:to>
      <xdr:col>7</xdr:col>
      <xdr:colOff>587004</xdr:colOff>
      <xdr:row>31</xdr:row>
      <xdr:rowOff>66454</xdr:rowOff>
    </xdr:to>
    <xdr:cxnSp macro="">
      <xdr:nvCxnSpPr>
        <xdr:cNvPr id="8" name="Straight Arrow Connector 7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332266</xdr:colOff>
      <xdr:row>29</xdr:row>
      <xdr:rowOff>66453</xdr:rowOff>
    </xdr:from>
    <xdr:to>
      <xdr:col>8</xdr:col>
      <xdr:colOff>587004</xdr:colOff>
      <xdr:row>31</xdr:row>
      <xdr:rowOff>66454</xdr:rowOff>
    </xdr:to>
    <xdr:cxnSp macro="">
      <xdr:nvCxnSpPr>
        <xdr:cNvPr id="9" name="Straight Arrow Connector 8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332266</xdr:colOff>
      <xdr:row>29</xdr:row>
      <xdr:rowOff>66453</xdr:rowOff>
    </xdr:from>
    <xdr:to>
      <xdr:col>9</xdr:col>
      <xdr:colOff>587004</xdr:colOff>
      <xdr:row>31</xdr:row>
      <xdr:rowOff>66454</xdr:rowOff>
    </xdr:to>
    <xdr:cxnSp macro="">
      <xdr:nvCxnSpPr>
        <xdr:cNvPr id="10" name="Straight Arrow Connector 9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332266</xdr:colOff>
      <xdr:row>29</xdr:row>
      <xdr:rowOff>66453</xdr:rowOff>
    </xdr:from>
    <xdr:to>
      <xdr:col>10</xdr:col>
      <xdr:colOff>587004</xdr:colOff>
      <xdr:row>31</xdr:row>
      <xdr:rowOff>66454</xdr:rowOff>
    </xdr:to>
    <xdr:cxnSp macro="">
      <xdr:nvCxnSpPr>
        <xdr:cNvPr id="11" name="Straight Arrow Connector 10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332266</xdr:colOff>
      <xdr:row>29</xdr:row>
      <xdr:rowOff>66453</xdr:rowOff>
    </xdr:from>
    <xdr:to>
      <xdr:col>11</xdr:col>
      <xdr:colOff>587004</xdr:colOff>
      <xdr:row>31</xdr:row>
      <xdr:rowOff>66454</xdr:rowOff>
    </xdr:to>
    <xdr:cxnSp macro="">
      <xdr:nvCxnSpPr>
        <xdr:cNvPr id="12" name="Straight Arrow Connector 11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332266</xdr:colOff>
      <xdr:row>29</xdr:row>
      <xdr:rowOff>66453</xdr:rowOff>
    </xdr:from>
    <xdr:to>
      <xdr:col>12</xdr:col>
      <xdr:colOff>587004</xdr:colOff>
      <xdr:row>31</xdr:row>
      <xdr:rowOff>66454</xdr:rowOff>
    </xdr:to>
    <xdr:cxnSp macro="">
      <xdr:nvCxnSpPr>
        <xdr:cNvPr id="13" name="Straight Arrow Connector 12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332266</xdr:colOff>
      <xdr:row>29</xdr:row>
      <xdr:rowOff>66453</xdr:rowOff>
    </xdr:from>
    <xdr:to>
      <xdr:col>13</xdr:col>
      <xdr:colOff>587004</xdr:colOff>
      <xdr:row>31</xdr:row>
      <xdr:rowOff>66454</xdr:rowOff>
    </xdr:to>
    <xdr:cxnSp macro="">
      <xdr:nvCxnSpPr>
        <xdr:cNvPr id="14" name="Straight Arrow Connector 13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332266</xdr:colOff>
      <xdr:row>29</xdr:row>
      <xdr:rowOff>66453</xdr:rowOff>
    </xdr:from>
    <xdr:to>
      <xdr:col>14</xdr:col>
      <xdr:colOff>587004</xdr:colOff>
      <xdr:row>31</xdr:row>
      <xdr:rowOff>66454</xdr:rowOff>
    </xdr:to>
    <xdr:cxnSp macro="">
      <xdr:nvCxnSpPr>
        <xdr:cNvPr id="15" name="Straight Arrow Connector 14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332266</xdr:colOff>
      <xdr:row>29</xdr:row>
      <xdr:rowOff>66453</xdr:rowOff>
    </xdr:from>
    <xdr:to>
      <xdr:col>15</xdr:col>
      <xdr:colOff>587004</xdr:colOff>
      <xdr:row>31</xdr:row>
      <xdr:rowOff>66454</xdr:rowOff>
    </xdr:to>
    <xdr:cxnSp macro="">
      <xdr:nvCxnSpPr>
        <xdr:cNvPr id="16" name="Straight Arrow Connector 15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332266</xdr:colOff>
      <xdr:row>29</xdr:row>
      <xdr:rowOff>66453</xdr:rowOff>
    </xdr:from>
    <xdr:to>
      <xdr:col>16</xdr:col>
      <xdr:colOff>587004</xdr:colOff>
      <xdr:row>31</xdr:row>
      <xdr:rowOff>66454</xdr:rowOff>
    </xdr:to>
    <xdr:cxnSp macro="">
      <xdr:nvCxnSpPr>
        <xdr:cNvPr id="17" name="Straight Arrow Connector 16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332266</xdr:colOff>
      <xdr:row>29</xdr:row>
      <xdr:rowOff>66453</xdr:rowOff>
    </xdr:from>
    <xdr:to>
      <xdr:col>17</xdr:col>
      <xdr:colOff>587004</xdr:colOff>
      <xdr:row>31</xdr:row>
      <xdr:rowOff>66454</xdr:rowOff>
    </xdr:to>
    <xdr:cxnSp macro="">
      <xdr:nvCxnSpPr>
        <xdr:cNvPr id="18" name="Straight Arrow Connector 17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332266</xdr:colOff>
      <xdr:row>29</xdr:row>
      <xdr:rowOff>66453</xdr:rowOff>
    </xdr:from>
    <xdr:to>
      <xdr:col>18</xdr:col>
      <xdr:colOff>587004</xdr:colOff>
      <xdr:row>31</xdr:row>
      <xdr:rowOff>66454</xdr:rowOff>
    </xdr:to>
    <xdr:cxnSp macro="">
      <xdr:nvCxnSpPr>
        <xdr:cNvPr id="19" name="Straight Arrow Connector 18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332266</xdr:colOff>
      <xdr:row>29</xdr:row>
      <xdr:rowOff>66453</xdr:rowOff>
    </xdr:from>
    <xdr:to>
      <xdr:col>19</xdr:col>
      <xdr:colOff>587004</xdr:colOff>
      <xdr:row>31</xdr:row>
      <xdr:rowOff>66454</xdr:rowOff>
    </xdr:to>
    <xdr:cxnSp macro="">
      <xdr:nvCxnSpPr>
        <xdr:cNvPr id="20" name="Straight Arrow Connector 19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332266</xdr:colOff>
      <xdr:row>29</xdr:row>
      <xdr:rowOff>66453</xdr:rowOff>
    </xdr:from>
    <xdr:to>
      <xdr:col>20</xdr:col>
      <xdr:colOff>587004</xdr:colOff>
      <xdr:row>31</xdr:row>
      <xdr:rowOff>66454</xdr:rowOff>
    </xdr:to>
    <xdr:cxnSp macro="">
      <xdr:nvCxnSpPr>
        <xdr:cNvPr id="21" name="Straight Arrow Connector 20"/>
        <xdr:cNvCxnSpPr/>
      </xdr:nvCxnSpPr>
      <xdr:spPr>
        <a:xfrm flipV="1">
          <a:off x="3987208" y="4884331"/>
          <a:ext cx="254738" cy="3322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D60"/>
  <sheetViews>
    <sheetView showGridLines="0" zoomScale="86" zoomScaleNormal="86" workbookViewId="0"/>
  </sheetViews>
  <sheetFormatPr defaultRowHeight="12.75" x14ac:dyDescent="0.2"/>
  <sheetData>
    <row r="1" spans="1:30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0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0" x14ac:dyDescent="0.2">
      <c r="A3" s="3" t="s">
        <v>40</v>
      </c>
    </row>
    <row r="4" spans="1:30" x14ac:dyDescent="0.2">
      <c r="A4" s="39" t="s">
        <v>42</v>
      </c>
    </row>
    <row r="5" spans="1:30" x14ac:dyDescent="0.2">
      <c r="A5" s="39"/>
      <c r="AA5" s="1"/>
      <c r="AB5" s="1"/>
      <c r="AC5" s="1"/>
      <c r="AD5" s="1"/>
    </row>
    <row r="6" spans="1:30" x14ac:dyDescent="0.2">
      <c r="A6" s="61" t="s">
        <v>78</v>
      </c>
      <c r="AA6" s="30">
        <v>0.59</v>
      </c>
      <c r="AB6" s="4"/>
      <c r="AC6" s="30">
        <v>0.59</v>
      </c>
      <c r="AD6" s="4"/>
    </row>
    <row r="7" spans="1:30" x14ac:dyDescent="0.2">
      <c r="A7" s="61" t="s">
        <v>77</v>
      </c>
      <c r="AA7" s="30">
        <v>0.63</v>
      </c>
      <c r="AB7" s="4">
        <v>4.0000000000000036E-2</v>
      </c>
      <c r="AC7" s="4">
        <v>0.63</v>
      </c>
      <c r="AD7" s="30">
        <v>0.04</v>
      </c>
    </row>
    <row r="8" spans="1:30" x14ac:dyDescent="0.2">
      <c r="A8" s="61"/>
      <c r="AA8" s="30"/>
      <c r="AB8" s="4"/>
      <c r="AC8" s="4"/>
      <c r="AD8" s="30"/>
    </row>
    <row r="9" spans="1:30" x14ac:dyDescent="0.2">
      <c r="A9" s="61"/>
      <c r="AA9" s="30"/>
      <c r="AB9" s="4"/>
      <c r="AC9" s="4"/>
      <c r="AD9" s="30"/>
    </row>
    <row r="10" spans="1:30" x14ac:dyDescent="0.2">
      <c r="A10" s="61"/>
      <c r="AA10" s="30"/>
      <c r="AB10" s="4"/>
      <c r="AC10" s="4"/>
      <c r="AD10" s="30"/>
    </row>
    <row r="11" spans="1:30" x14ac:dyDescent="0.2">
      <c r="A11" s="61"/>
      <c r="AA11" s="30"/>
      <c r="AB11" s="4"/>
      <c r="AC11" s="4"/>
      <c r="AD11" s="30"/>
    </row>
    <row r="12" spans="1:30" x14ac:dyDescent="0.2">
      <c r="A12" s="61"/>
      <c r="AA12" s="30"/>
      <c r="AB12" s="4"/>
      <c r="AC12" s="4"/>
      <c r="AD12" s="30"/>
    </row>
    <row r="13" spans="1:30" x14ac:dyDescent="0.2">
      <c r="A13" s="61"/>
      <c r="AA13" s="30"/>
      <c r="AB13" s="4"/>
      <c r="AC13" s="4"/>
      <c r="AD13" s="30"/>
    </row>
    <row r="14" spans="1:30" x14ac:dyDescent="0.2">
      <c r="F14" s="39" t="s">
        <v>80</v>
      </c>
      <c r="AA14" s="30">
        <v>0.68</v>
      </c>
      <c r="AB14" s="4">
        <v>5.0000000000000044E-2</v>
      </c>
      <c r="AC14" s="4">
        <v>0.67500000000000004</v>
      </c>
      <c r="AD14" s="30">
        <v>4.4999999999999998E-2</v>
      </c>
    </row>
    <row r="15" spans="1:30" x14ac:dyDescent="0.2">
      <c r="A15" s="2"/>
      <c r="B15" s="2"/>
      <c r="C15" s="2"/>
      <c r="D15" s="2"/>
      <c r="E15" s="2"/>
      <c r="F15" s="1"/>
      <c r="G15" s="1"/>
      <c r="H15" s="1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AA15" s="30">
        <v>0.72</v>
      </c>
      <c r="AB15" s="4">
        <v>3.9999999999999925E-2</v>
      </c>
      <c r="AC15" s="4">
        <v>0.72500000000000009</v>
      </c>
      <c r="AD15" s="30">
        <v>0.05</v>
      </c>
    </row>
    <row r="16" spans="1:30" x14ac:dyDescent="0.2">
      <c r="A16" s="14"/>
      <c r="I16" s="40" t="s">
        <v>43</v>
      </c>
      <c r="AA16" s="30">
        <v>0.77</v>
      </c>
      <c r="AB16" s="4">
        <v>5.0000000000000044E-2</v>
      </c>
      <c r="AC16" s="4">
        <v>0.78000000000000014</v>
      </c>
      <c r="AD16" s="30">
        <v>5.5E-2</v>
      </c>
    </row>
    <row r="17" spans="1:30" x14ac:dyDescent="0.2">
      <c r="B17" s="1"/>
      <c r="C17" s="1"/>
      <c r="D17" s="1"/>
      <c r="E17" s="1"/>
      <c r="F17" s="6"/>
      <c r="G17" s="15" t="s">
        <v>16</v>
      </c>
      <c r="H17" s="15"/>
      <c r="I17" s="15"/>
      <c r="J17" s="7"/>
      <c r="K17" s="7"/>
      <c r="L17" s="31" t="s">
        <v>17</v>
      </c>
      <c r="M17" s="7"/>
      <c r="N17" s="7"/>
      <c r="O17" s="7"/>
      <c r="P17" s="7"/>
      <c r="Q17" s="7"/>
      <c r="R17" s="7"/>
      <c r="S17" s="7"/>
      <c r="T17" s="7"/>
      <c r="U17" s="7"/>
      <c r="V17" s="8"/>
      <c r="AA17" s="30">
        <v>0.82</v>
      </c>
      <c r="AB17" s="4">
        <v>4.9999999999999933E-2</v>
      </c>
      <c r="AC17" s="4">
        <v>0.84000000000000008</v>
      </c>
      <c r="AD17" s="30">
        <v>0.06</v>
      </c>
    </row>
    <row r="18" spans="1:30" x14ac:dyDescent="0.2">
      <c r="A18" s="1"/>
      <c r="B18" s="1"/>
      <c r="C18" s="1"/>
      <c r="D18" s="1"/>
      <c r="E18" s="1"/>
      <c r="F18" s="10"/>
      <c r="G18" s="4"/>
      <c r="H18" s="4"/>
      <c r="I18" s="34">
        <v>1.075</v>
      </c>
      <c r="J18" s="9"/>
      <c r="K18" s="4"/>
      <c r="L18" s="9"/>
      <c r="M18" s="9"/>
      <c r="N18" s="9"/>
      <c r="O18" s="9"/>
      <c r="P18" s="9"/>
      <c r="Q18" s="9"/>
      <c r="R18" s="9"/>
      <c r="S18" s="9"/>
      <c r="T18" s="4"/>
      <c r="U18" s="4"/>
      <c r="V18" s="5"/>
      <c r="AA18" s="30">
        <v>0.88</v>
      </c>
      <c r="AB18" s="4">
        <v>6.0000000000000053E-2</v>
      </c>
      <c r="AC18" s="4">
        <v>0.90500000000000003</v>
      </c>
      <c r="AD18" s="30">
        <v>6.5000000000000002E-2</v>
      </c>
    </row>
    <row r="19" spans="1:30" x14ac:dyDescent="0.2">
      <c r="A19" s="1"/>
      <c r="B19" s="1"/>
      <c r="C19" s="1"/>
      <c r="D19" s="1"/>
      <c r="E19" s="1"/>
      <c r="F19" s="18" t="s">
        <v>18</v>
      </c>
      <c r="G19" s="19" t="s">
        <v>19</v>
      </c>
      <c r="H19" s="19" t="s">
        <v>20</v>
      </c>
      <c r="I19" s="19" t="s">
        <v>1</v>
      </c>
      <c r="J19" s="20" t="s">
        <v>2</v>
      </c>
      <c r="K19" s="20" t="s">
        <v>3</v>
      </c>
      <c r="L19" s="20" t="s">
        <v>4</v>
      </c>
      <c r="M19" s="20" t="s">
        <v>5</v>
      </c>
      <c r="N19" s="20" t="s">
        <v>6</v>
      </c>
      <c r="O19" s="20" t="s">
        <v>7</v>
      </c>
      <c r="P19" s="20" t="s">
        <v>8</v>
      </c>
      <c r="Q19" s="20" t="s">
        <v>9</v>
      </c>
      <c r="R19" s="20" t="s">
        <v>10</v>
      </c>
      <c r="S19" s="20" t="s">
        <v>11</v>
      </c>
      <c r="T19" s="20" t="s">
        <v>12</v>
      </c>
      <c r="U19" s="19" t="s">
        <v>13</v>
      </c>
      <c r="V19" s="21" t="s">
        <v>21</v>
      </c>
      <c r="AA19" s="30">
        <v>0.96</v>
      </c>
      <c r="AB19" s="4">
        <v>7.999999999999996E-2</v>
      </c>
      <c r="AC19" s="4">
        <v>0.97500000000000009</v>
      </c>
      <c r="AD19" s="30">
        <v>7.0000000000000007E-2</v>
      </c>
    </row>
    <row r="20" spans="1:30" x14ac:dyDescent="0.2">
      <c r="A20" s="1"/>
      <c r="B20" s="1"/>
      <c r="C20" s="1"/>
      <c r="D20" s="1"/>
      <c r="E20" s="1"/>
      <c r="F20" s="16">
        <v>1</v>
      </c>
      <c r="G20" s="22">
        <f>H20*$I$18</f>
        <v>1.13482375</v>
      </c>
      <c r="H20" s="22">
        <f>I20*$I$18</f>
        <v>1.05565</v>
      </c>
      <c r="I20" s="35">
        <v>0.98199999999999998</v>
      </c>
      <c r="J20" s="22">
        <f>I20/$I$18</f>
        <v>0.91348837209302325</v>
      </c>
      <c r="K20" s="22">
        <f t="shared" ref="K20:V20" si="0">J20/$I$18</f>
        <v>0.84975662520281237</v>
      </c>
      <c r="L20" s="22">
        <f t="shared" si="0"/>
        <v>0.79047127925843019</v>
      </c>
      <c r="M20" s="22">
        <f t="shared" si="0"/>
        <v>0.73532212024040022</v>
      </c>
      <c r="N20" s="22">
        <f t="shared" si="0"/>
        <v>0.68402057696781415</v>
      </c>
      <c r="O20" s="22">
        <f t="shared" si="0"/>
        <v>0.63629821113285046</v>
      </c>
      <c r="P20" s="22">
        <f t="shared" si="0"/>
        <v>0.59190531268172142</v>
      </c>
      <c r="Q20" s="22">
        <f t="shared" si="0"/>
        <v>0.55060959319229896</v>
      </c>
      <c r="R20" s="22">
        <f t="shared" si="0"/>
        <v>0.51219497041144091</v>
      </c>
      <c r="S20" s="22">
        <f t="shared" si="0"/>
        <v>0.4764604375920381</v>
      </c>
      <c r="T20" s="22">
        <f t="shared" si="0"/>
        <v>0.44321901171352385</v>
      </c>
      <c r="U20" s="22">
        <f t="shared" si="0"/>
        <v>0.41229675508234775</v>
      </c>
      <c r="V20" s="23">
        <f t="shared" si="0"/>
        <v>0.38353186519288163</v>
      </c>
      <c r="AA20" s="30">
        <v>1.04</v>
      </c>
      <c r="AB20" s="4">
        <v>8.0000000000000071E-2</v>
      </c>
      <c r="AC20" s="4">
        <v>1.05</v>
      </c>
      <c r="AD20" s="30">
        <v>7.4999999999999997E-2</v>
      </c>
    </row>
    <row r="21" spans="1:30" x14ac:dyDescent="0.2">
      <c r="A21" s="1"/>
      <c r="B21" s="1"/>
      <c r="C21" s="1"/>
      <c r="D21" s="1"/>
      <c r="E21" s="1"/>
      <c r="F21" s="16">
        <v>2</v>
      </c>
      <c r="G21" s="24">
        <f t="shared" ref="G21:H21" si="1">H21*$I$18</f>
        <v>1.3775049999999998</v>
      </c>
      <c r="H21" s="24">
        <f t="shared" si="1"/>
        <v>1.2813999999999999</v>
      </c>
      <c r="I21" s="36">
        <v>1.1919999999999999</v>
      </c>
      <c r="J21" s="24">
        <f t="shared" ref="J21:V21" si="2">I21/$I$18</f>
        <v>1.1088372093023255</v>
      </c>
      <c r="K21" s="24">
        <f t="shared" si="2"/>
        <v>1.0314764737696052</v>
      </c>
      <c r="L21" s="24">
        <f t="shared" si="2"/>
        <v>0.95951299885544672</v>
      </c>
      <c r="M21" s="24">
        <f t="shared" si="2"/>
        <v>0.89257023149343884</v>
      </c>
      <c r="N21" s="24">
        <f t="shared" si="2"/>
        <v>0.83029788976133845</v>
      </c>
      <c r="O21" s="24">
        <f t="shared" si="2"/>
        <v>0.77237013001054744</v>
      </c>
      <c r="P21" s="24">
        <f t="shared" si="2"/>
        <v>0.7184838418702767</v>
      </c>
      <c r="Q21" s="24">
        <f t="shared" si="2"/>
        <v>0.66835706220490854</v>
      </c>
      <c r="R21" s="24">
        <f t="shared" si="2"/>
        <v>0.62172749972549635</v>
      </c>
      <c r="S21" s="24">
        <f t="shared" si="2"/>
        <v>0.57835116253534546</v>
      </c>
      <c r="T21" s="24">
        <f t="shared" si="2"/>
        <v>0.53800108142822833</v>
      </c>
      <c r="U21" s="24">
        <f t="shared" si="2"/>
        <v>0.50046612225881704</v>
      </c>
      <c r="V21" s="25">
        <f t="shared" si="2"/>
        <v>0.46554988117099261</v>
      </c>
      <c r="AA21" s="30">
        <v>1.1000000000000001</v>
      </c>
      <c r="AB21" s="4">
        <v>6.0000000000000053E-2</v>
      </c>
      <c r="AC21" s="4">
        <v>1.1300000000000001</v>
      </c>
      <c r="AD21" s="30">
        <v>0.08</v>
      </c>
    </row>
    <row r="22" spans="1:30" x14ac:dyDescent="0.2">
      <c r="A22" s="1"/>
      <c r="B22" s="1"/>
      <c r="C22" s="1"/>
      <c r="D22" s="1"/>
      <c r="E22" s="1"/>
      <c r="F22" s="16">
        <v>3</v>
      </c>
      <c r="G22" s="12">
        <f t="shared" ref="G22:H22" si="3">H22*$I$18</f>
        <v>1.5300475</v>
      </c>
      <c r="H22" s="12">
        <f t="shared" si="3"/>
        <v>1.4233</v>
      </c>
      <c r="I22" s="37">
        <v>1.3240000000000001</v>
      </c>
      <c r="J22" s="12">
        <f t="shared" ref="J22:V22" si="4">I22/$I$18</f>
        <v>1.2316279069767444</v>
      </c>
      <c r="K22" s="12">
        <f t="shared" si="4"/>
        <v>1.145700378583018</v>
      </c>
      <c r="L22" s="12">
        <f t="shared" si="4"/>
        <v>1.0657677940307144</v>
      </c>
      <c r="M22" s="12">
        <f t="shared" si="4"/>
        <v>0.99141190142392044</v>
      </c>
      <c r="N22" s="12">
        <f t="shared" si="4"/>
        <v>0.9222436292315539</v>
      </c>
      <c r="O22" s="12">
        <f t="shared" si="4"/>
        <v>0.85790105044795717</v>
      </c>
      <c r="P22" s="12">
        <f t="shared" si="4"/>
        <v>0.79804748878879739</v>
      </c>
      <c r="Q22" s="12">
        <f t="shared" si="4"/>
        <v>0.74236975701283481</v>
      </c>
      <c r="R22" s="12">
        <f t="shared" si="4"/>
        <v>0.69057651815147425</v>
      </c>
      <c r="S22" s="12">
        <f t="shared" si="4"/>
        <v>0.64239676107113886</v>
      </c>
      <c r="T22" s="12">
        <f t="shared" si="4"/>
        <v>0.59757838239175709</v>
      </c>
      <c r="U22" s="12">
        <f t="shared" si="4"/>
        <v>0.55588686734116943</v>
      </c>
      <c r="V22" s="13">
        <f t="shared" si="4"/>
        <v>0.51710406264294828</v>
      </c>
      <c r="AA22" s="30">
        <v>1.18</v>
      </c>
      <c r="AB22" s="4">
        <v>7.9999999999999849E-2</v>
      </c>
      <c r="AC22" s="4">
        <v>1.2150000000000001</v>
      </c>
      <c r="AD22" s="30">
        <v>8.5000000000000006E-2</v>
      </c>
    </row>
    <row r="23" spans="1:30" x14ac:dyDescent="0.2">
      <c r="A23" s="1"/>
      <c r="B23" s="1"/>
      <c r="C23" s="1"/>
      <c r="D23" s="1"/>
      <c r="E23" s="1"/>
      <c r="F23" s="16">
        <v>4</v>
      </c>
      <c r="G23" s="12">
        <f t="shared" ref="G23:H23" si="5">H23*$I$18</f>
        <v>1.6213418749999999</v>
      </c>
      <c r="H23" s="12">
        <f t="shared" si="5"/>
        <v>1.5082249999999999</v>
      </c>
      <c r="I23" s="37">
        <v>1.403</v>
      </c>
      <c r="J23" s="12">
        <f t="shared" ref="J23:V23" si="6">I23/$I$18</f>
        <v>1.3051162790697675</v>
      </c>
      <c r="K23" s="12">
        <f t="shared" si="6"/>
        <v>1.2140616549486209</v>
      </c>
      <c r="L23" s="12">
        <f t="shared" si="6"/>
        <v>1.1293596790219731</v>
      </c>
      <c r="M23" s="12">
        <f t="shared" si="6"/>
        <v>1.050567143276254</v>
      </c>
      <c r="N23" s="12">
        <f t="shared" si="6"/>
        <v>0.97727176118721304</v>
      </c>
      <c r="O23" s="12">
        <f t="shared" si="6"/>
        <v>0.90909001040670989</v>
      </c>
      <c r="P23" s="12">
        <f t="shared" si="6"/>
        <v>0.8456651259597302</v>
      </c>
      <c r="Q23" s="12">
        <f t="shared" si="6"/>
        <v>0.78666523345091188</v>
      </c>
      <c r="R23" s="12">
        <f t="shared" si="6"/>
        <v>0.7317816125124762</v>
      </c>
      <c r="S23" s="12">
        <f t="shared" si="6"/>
        <v>0.68072708140695459</v>
      </c>
      <c r="T23" s="12">
        <f t="shared" si="6"/>
        <v>0.63323449433205081</v>
      </c>
      <c r="U23" s="12">
        <f t="shared" si="6"/>
        <v>0.58905534356469846</v>
      </c>
      <c r="V23" s="13">
        <f t="shared" si="6"/>
        <v>0.54795845912995211</v>
      </c>
      <c r="AA23" s="1"/>
      <c r="AB23" s="1"/>
      <c r="AC23" s="4">
        <v>1.3050000000000002</v>
      </c>
      <c r="AD23" s="30">
        <v>0.09</v>
      </c>
    </row>
    <row r="24" spans="1:30" x14ac:dyDescent="0.2">
      <c r="A24" s="1"/>
      <c r="B24" s="1"/>
      <c r="C24" s="1"/>
      <c r="D24" s="1"/>
      <c r="E24" s="1"/>
      <c r="F24" s="16">
        <v>5</v>
      </c>
      <c r="G24" s="24">
        <f t="shared" ref="G24:H24" si="7">H24*$I$18</f>
        <v>1.6918349999999998</v>
      </c>
      <c r="H24" s="24">
        <f t="shared" si="7"/>
        <v>1.5737999999999999</v>
      </c>
      <c r="I24" s="36">
        <v>1.464</v>
      </c>
      <c r="J24" s="24">
        <f t="shared" ref="J24:V24" si="8">I24/$I$18</f>
        <v>1.3618604651162791</v>
      </c>
      <c r="K24" s="24">
        <f t="shared" si="8"/>
        <v>1.2668469442942132</v>
      </c>
      <c r="L24" s="24">
        <f t="shared" si="8"/>
        <v>1.1784622737620589</v>
      </c>
      <c r="M24" s="24">
        <f t="shared" si="8"/>
        <v>1.096243975592613</v>
      </c>
      <c r="N24" s="24">
        <f t="shared" si="8"/>
        <v>1.0197618377605702</v>
      </c>
      <c r="O24" s="24">
        <f t="shared" si="8"/>
        <v>0.94861566303308853</v>
      </c>
      <c r="P24" s="24">
        <f t="shared" si="8"/>
        <v>0.88243317491450102</v>
      </c>
      <c r="Q24" s="24">
        <f t="shared" si="8"/>
        <v>0.82086806968790793</v>
      </c>
      <c r="R24" s="24">
        <f t="shared" si="8"/>
        <v>0.76359820436084458</v>
      </c>
      <c r="S24" s="24">
        <f t="shared" si="8"/>
        <v>0.7103239110333438</v>
      </c>
      <c r="T24" s="24">
        <f t="shared" si="8"/>
        <v>0.66076642886822679</v>
      </c>
      <c r="U24" s="24">
        <f t="shared" si="8"/>
        <v>0.61466644545881566</v>
      </c>
      <c r="V24" s="25">
        <f t="shared" si="8"/>
        <v>0.57178273996168905</v>
      </c>
      <c r="AA24" s="1"/>
      <c r="AB24" s="1"/>
      <c r="AC24" s="4">
        <v>1.4000000000000001</v>
      </c>
      <c r="AD24" s="30">
        <v>9.5000000000000001E-2</v>
      </c>
    </row>
    <row r="25" spans="1:30" x14ac:dyDescent="0.2">
      <c r="A25" s="1"/>
      <c r="B25" s="1"/>
      <c r="C25" s="1"/>
      <c r="D25" s="1"/>
      <c r="E25" s="1"/>
      <c r="F25" s="16">
        <v>10</v>
      </c>
      <c r="G25" s="12">
        <f t="shared" ref="G25:H25" si="9">H25*$I$18</f>
        <v>2.0835918749999998</v>
      </c>
      <c r="H25" s="12">
        <f t="shared" si="9"/>
        <v>1.9382249999999999</v>
      </c>
      <c r="I25" s="37">
        <v>1.8029999999999999</v>
      </c>
      <c r="J25" s="12">
        <f t="shared" ref="J25:V25" si="10">I25/$I$18</f>
        <v>1.6772093023255814</v>
      </c>
      <c r="K25" s="12">
        <f t="shared" si="10"/>
        <v>1.5601946998377503</v>
      </c>
      <c r="L25" s="12">
        <f t="shared" si="10"/>
        <v>1.4513439068258143</v>
      </c>
      <c r="M25" s="12">
        <f t="shared" si="10"/>
        <v>1.350087355186804</v>
      </c>
      <c r="N25" s="12">
        <f t="shared" si="10"/>
        <v>1.2558952141272597</v>
      </c>
      <c r="O25" s="12">
        <f t="shared" si="10"/>
        <v>1.1682746177927998</v>
      </c>
      <c r="P25" s="12">
        <f t="shared" si="10"/>
        <v>1.0867670863188836</v>
      </c>
      <c r="Q25" s="12">
        <f t="shared" si="10"/>
        <v>1.0109461268082638</v>
      </c>
      <c r="R25" s="12">
        <f t="shared" si="10"/>
        <v>0.9404150016821059</v>
      </c>
      <c r="S25" s="12">
        <f t="shared" si="10"/>
        <v>0.87480465272754038</v>
      </c>
      <c r="T25" s="12">
        <f t="shared" si="10"/>
        <v>0.81377176997910738</v>
      </c>
      <c r="U25" s="12">
        <f t="shared" si="10"/>
        <v>0.75699699532940223</v>
      </c>
      <c r="V25" s="13">
        <f t="shared" si="10"/>
        <v>0.70418325146921146</v>
      </c>
      <c r="AA25" s="1"/>
      <c r="AB25" s="1"/>
      <c r="AC25" s="4">
        <v>1.5000000000000002</v>
      </c>
      <c r="AD25" s="30">
        <v>0.1</v>
      </c>
    </row>
    <row r="26" spans="1:30" x14ac:dyDescent="0.2">
      <c r="A26" s="1"/>
      <c r="B26" s="62" t="s">
        <v>45</v>
      </c>
      <c r="C26" s="1"/>
      <c r="D26" s="1"/>
      <c r="E26" s="1"/>
      <c r="F26" s="16">
        <v>20</v>
      </c>
      <c r="G26" s="12">
        <f t="shared" ref="G26:H26" si="11">H26*$I$18</f>
        <v>2.599000625</v>
      </c>
      <c r="H26" s="12">
        <f t="shared" si="11"/>
        <v>2.417675</v>
      </c>
      <c r="I26" s="37">
        <v>2.2490000000000001</v>
      </c>
      <c r="J26" s="12">
        <f t="shared" ref="J26:V26" si="12">I26/$I$18</f>
        <v>2.0920930232558139</v>
      </c>
      <c r="K26" s="12">
        <f t="shared" si="12"/>
        <v>1.9461330448891294</v>
      </c>
      <c r="L26" s="12">
        <f t="shared" si="12"/>
        <v>1.8103563208270972</v>
      </c>
      <c r="M26" s="12">
        <f t="shared" si="12"/>
        <v>1.6840523914670673</v>
      </c>
      <c r="N26" s="12">
        <f t="shared" si="12"/>
        <v>1.5665603641554116</v>
      </c>
      <c r="O26" s="12">
        <f t="shared" si="12"/>
        <v>1.45726545502829</v>
      </c>
      <c r="P26" s="12">
        <f t="shared" si="12"/>
        <v>1.3555957721193395</v>
      </c>
      <c r="Q26" s="12">
        <f t="shared" si="12"/>
        <v>1.2610193229017113</v>
      </c>
      <c r="R26" s="12">
        <f t="shared" si="12"/>
        <v>1.173041230606243</v>
      </c>
      <c r="S26" s="12">
        <f t="shared" si="12"/>
        <v>1.0912011447499936</v>
      </c>
      <c r="T26" s="12">
        <f t="shared" si="12"/>
        <v>1.0150708323255755</v>
      </c>
      <c r="U26" s="12">
        <f t="shared" si="12"/>
        <v>0.94425193704704702</v>
      </c>
      <c r="V26" s="13">
        <f t="shared" si="12"/>
        <v>0.87837389492748563</v>
      </c>
    </row>
    <row r="27" spans="1:30" x14ac:dyDescent="0.2">
      <c r="A27" s="1"/>
      <c r="B27" s="1"/>
      <c r="C27" s="1"/>
      <c r="D27" s="1"/>
      <c r="E27" s="1"/>
      <c r="F27" s="16">
        <v>30</v>
      </c>
      <c r="G27" s="12">
        <f t="shared" ref="G27:H27" si="13">H27*$I$18</f>
        <v>2.8959962499999996</v>
      </c>
      <c r="H27" s="12">
        <f t="shared" si="13"/>
        <v>2.6939499999999996</v>
      </c>
      <c r="I27" s="37">
        <v>2.5059999999999998</v>
      </c>
      <c r="J27" s="12">
        <f t="shared" ref="J27:V27" si="14">I27/$I$18</f>
        <v>2.3311627906976744</v>
      </c>
      <c r="K27" s="12">
        <f t="shared" si="14"/>
        <v>2.1685235262303948</v>
      </c>
      <c r="L27" s="12">
        <f t="shared" si="14"/>
        <v>2.0172311871910651</v>
      </c>
      <c r="M27" s="12">
        <f t="shared" si="14"/>
        <v>1.8764941276195954</v>
      </c>
      <c r="N27" s="12">
        <f t="shared" si="14"/>
        <v>1.7455759326693912</v>
      </c>
      <c r="O27" s="12">
        <f t="shared" si="14"/>
        <v>1.6237915652738524</v>
      </c>
      <c r="P27" s="12">
        <f t="shared" si="14"/>
        <v>1.5105037816500952</v>
      </c>
      <c r="Q27" s="12">
        <f t="shared" si="14"/>
        <v>1.4051197968838096</v>
      </c>
      <c r="R27" s="12">
        <f t="shared" si="14"/>
        <v>1.3070881831477299</v>
      </c>
      <c r="S27" s="12">
        <f t="shared" si="14"/>
        <v>1.2158959843234698</v>
      </c>
      <c r="T27" s="12">
        <f t="shared" si="14"/>
        <v>1.1310660319288091</v>
      </c>
      <c r="U27" s="12">
        <f t="shared" si="14"/>
        <v>1.0521544483058689</v>
      </c>
      <c r="V27" s="13">
        <f t="shared" si="14"/>
        <v>0.97874832400545952</v>
      </c>
    </row>
    <row r="28" spans="1:30" x14ac:dyDescent="0.2">
      <c r="A28" s="1"/>
      <c r="B28" s="41" t="s">
        <v>44</v>
      </c>
      <c r="C28" s="1"/>
      <c r="D28" s="1"/>
      <c r="E28" s="1"/>
      <c r="F28" s="16">
        <v>40</v>
      </c>
      <c r="G28" s="12">
        <f t="shared" ref="G28:H28" si="15">H28*$I$18</f>
        <v>3.1248100000000001</v>
      </c>
      <c r="H28" s="12">
        <f t="shared" si="15"/>
        <v>2.9068000000000001</v>
      </c>
      <c r="I28" s="37">
        <v>2.7040000000000002</v>
      </c>
      <c r="J28" s="12">
        <f t="shared" ref="J28:V28" si="16">I28/$I$18</f>
        <v>2.5153488372093027</v>
      </c>
      <c r="K28" s="12">
        <f t="shared" si="16"/>
        <v>2.3398593834505141</v>
      </c>
      <c r="L28" s="12">
        <f t="shared" si="16"/>
        <v>2.1766133799539666</v>
      </c>
      <c r="M28" s="12">
        <f t="shared" si="16"/>
        <v>2.0247566325153179</v>
      </c>
      <c r="N28" s="12">
        <f t="shared" si="16"/>
        <v>1.8834945418747144</v>
      </c>
      <c r="O28" s="12">
        <f t="shared" si="16"/>
        <v>1.752087945929967</v>
      </c>
      <c r="P28" s="12">
        <f t="shared" si="16"/>
        <v>1.6298492520278762</v>
      </c>
      <c r="Q28" s="12">
        <f t="shared" si="16"/>
        <v>1.5161388390956989</v>
      </c>
      <c r="R28" s="12">
        <f t="shared" si="16"/>
        <v>1.4103617107866968</v>
      </c>
      <c r="S28" s="12">
        <f t="shared" si="16"/>
        <v>1.3119643821271598</v>
      </c>
      <c r="T28" s="12">
        <f t="shared" si="16"/>
        <v>1.2204319833741022</v>
      </c>
      <c r="U28" s="12">
        <f t="shared" si="16"/>
        <v>1.1352855659293974</v>
      </c>
      <c r="V28" s="13">
        <f t="shared" si="16"/>
        <v>1.0560795962133931</v>
      </c>
    </row>
    <row r="29" spans="1:30" x14ac:dyDescent="0.2">
      <c r="A29" s="11" t="s">
        <v>1</v>
      </c>
      <c r="B29" s="1" t="s">
        <v>14</v>
      </c>
      <c r="C29" s="1" t="s">
        <v>15</v>
      </c>
      <c r="D29" s="3" t="s">
        <v>22</v>
      </c>
      <c r="E29" s="2"/>
      <c r="F29" s="17">
        <v>50</v>
      </c>
      <c r="G29" s="26">
        <f t="shared" ref="G29:H29" si="17">H29*$I$18</f>
        <v>3.3339781249999993</v>
      </c>
      <c r="H29" s="26">
        <f t="shared" si="17"/>
        <v>3.1013749999999995</v>
      </c>
      <c r="I29" s="38">
        <v>2.8849999999999998</v>
      </c>
      <c r="J29" s="26">
        <f t="shared" ref="J29:V29" si="18">I29/$I$18</f>
        <v>2.6837209302325582</v>
      </c>
      <c r="K29" s="26">
        <f t="shared" si="18"/>
        <v>2.4964845862628451</v>
      </c>
      <c r="L29" s="26">
        <f t="shared" si="18"/>
        <v>2.3223112430352049</v>
      </c>
      <c r="M29" s="26">
        <f t="shared" si="18"/>
        <v>2.1602895284048418</v>
      </c>
      <c r="N29" s="26">
        <f t="shared" si="18"/>
        <v>2.0095716543300854</v>
      </c>
      <c r="O29" s="26">
        <f t="shared" si="18"/>
        <v>1.8693689807721725</v>
      </c>
      <c r="P29" s="26">
        <f t="shared" si="18"/>
        <v>1.7389478890903931</v>
      </c>
      <c r="Q29" s="26">
        <f t="shared" si="18"/>
        <v>1.6176259433399007</v>
      </c>
      <c r="R29" s="26">
        <f t="shared" si="18"/>
        <v>1.5047683193859542</v>
      </c>
      <c r="S29" s="26">
        <f t="shared" si="18"/>
        <v>1.399784483149725</v>
      </c>
      <c r="T29" s="26">
        <f t="shared" si="18"/>
        <v>1.3021251006043955</v>
      </c>
      <c r="U29" s="26">
        <f t="shared" si="18"/>
        <v>1.2112791633529261</v>
      </c>
      <c r="V29" s="27">
        <f t="shared" si="18"/>
        <v>1.1267713147469081</v>
      </c>
    </row>
    <row r="30" spans="1:30" x14ac:dyDescent="0.2">
      <c r="A30" s="1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0" x14ac:dyDescent="0.2">
      <c r="A31" s="1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3" spans="1:22" x14ac:dyDescent="0.2">
      <c r="A33" s="1"/>
      <c r="B33" s="1"/>
      <c r="C33" s="1"/>
      <c r="D33" s="1" t="s">
        <v>23</v>
      </c>
      <c r="E33" s="1"/>
      <c r="F33" s="32">
        <v>1</v>
      </c>
      <c r="G33" s="28">
        <f>(G20+H20)/2</f>
        <v>1.0952368749999999</v>
      </c>
      <c r="H33" s="28">
        <f t="shared" ref="H33:U33" si="19">(H20+I20)/2</f>
        <v>1.0188250000000001</v>
      </c>
      <c r="I33" s="28">
        <f t="shared" si="19"/>
        <v>0.94774418604651167</v>
      </c>
      <c r="J33" s="28">
        <f t="shared" si="19"/>
        <v>0.88162249864791775</v>
      </c>
      <c r="K33" s="28">
        <f t="shared" si="19"/>
        <v>0.82011395223062133</v>
      </c>
      <c r="L33" s="28">
        <f t="shared" si="19"/>
        <v>0.76289669974941521</v>
      </c>
      <c r="M33" s="28">
        <f t="shared" si="19"/>
        <v>0.70967134860410719</v>
      </c>
      <c r="N33" s="28">
        <f t="shared" si="19"/>
        <v>0.6601593940503323</v>
      </c>
      <c r="O33" s="28">
        <f t="shared" si="19"/>
        <v>0.61410176190728594</v>
      </c>
      <c r="P33" s="28">
        <f t="shared" si="19"/>
        <v>0.57125745293701025</v>
      </c>
      <c r="Q33" s="28">
        <f t="shared" si="19"/>
        <v>0.53140228180186999</v>
      </c>
      <c r="R33" s="28">
        <f t="shared" si="19"/>
        <v>0.49432770400173953</v>
      </c>
      <c r="S33" s="28">
        <f t="shared" si="19"/>
        <v>0.459839724652781</v>
      </c>
      <c r="T33" s="28">
        <f t="shared" si="19"/>
        <v>0.4277578833979358</v>
      </c>
      <c r="U33" s="28">
        <f t="shared" si="19"/>
        <v>0.39791431013761469</v>
      </c>
      <c r="V33" s="1"/>
    </row>
    <row r="34" spans="1:22" x14ac:dyDescent="0.2">
      <c r="A34" s="1"/>
      <c r="B34" s="1"/>
      <c r="C34" s="1"/>
      <c r="D34" s="1"/>
      <c r="E34" s="1"/>
      <c r="F34" s="4"/>
      <c r="G34" s="29" t="s">
        <v>24</v>
      </c>
      <c r="H34" s="29" t="s">
        <v>25</v>
      </c>
      <c r="I34" s="29" t="s">
        <v>26</v>
      </c>
      <c r="J34" s="29" t="s">
        <v>27</v>
      </c>
      <c r="K34" s="29" t="s">
        <v>28</v>
      </c>
      <c r="L34" s="29" t="s">
        <v>29</v>
      </c>
      <c r="M34" s="29" t="s">
        <v>30</v>
      </c>
      <c r="N34" s="29" t="s">
        <v>31</v>
      </c>
      <c r="O34" s="29" t="s">
        <v>32</v>
      </c>
      <c r="P34" s="29" t="s">
        <v>33</v>
      </c>
      <c r="Q34" s="29" t="s">
        <v>34</v>
      </c>
      <c r="R34" s="29" t="s">
        <v>35</v>
      </c>
      <c r="S34" s="29" t="s">
        <v>36</v>
      </c>
      <c r="T34" s="29" t="s">
        <v>37</v>
      </c>
      <c r="U34" s="29" t="s">
        <v>38</v>
      </c>
    </row>
    <row r="35" spans="1:22" x14ac:dyDescent="0.2">
      <c r="A35" s="1"/>
      <c r="B35" s="1"/>
      <c r="C35" s="1"/>
      <c r="D35" s="1"/>
      <c r="E35" s="1"/>
      <c r="F35" s="4"/>
      <c r="G35" s="4"/>
      <c r="H35" s="29">
        <v>0.59</v>
      </c>
      <c r="I35" s="29">
        <v>0.63</v>
      </c>
      <c r="J35" s="29">
        <v>0.67500000000000004</v>
      </c>
      <c r="K35" s="29">
        <v>0.72499999999999998</v>
      </c>
      <c r="L35" s="29">
        <v>0.78</v>
      </c>
      <c r="M35" s="29">
        <v>0.84</v>
      </c>
      <c r="N35" s="29">
        <v>0.90500000000000003</v>
      </c>
      <c r="O35" s="29">
        <v>0.97499999999999998</v>
      </c>
      <c r="P35" s="29">
        <v>1.05</v>
      </c>
      <c r="Q35" s="29">
        <v>1.1299999999999999</v>
      </c>
      <c r="R35" s="29">
        <v>1.21</v>
      </c>
      <c r="S35" s="29">
        <v>1.28</v>
      </c>
      <c r="T35" s="29">
        <v>1.4</v>
      </c>
      <c r="U35" s="29">
        <v>1.5</v>
      </c>
    </row>
    <row r="36" spans="1:22" x14ac:dyDescent="0.2">
      <c r="E36" s="1"/>
      <c r="F36" s="4"/>
      <c r="G36" s="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2" x14ac:dyDescent="0.2">
      <c r="E37" s="1"/>
    </row>
    <row r="38" spans="1:22" x14ac:dyDescent="0.2">
      <c r="E38" s="1"/>
      <c r="F38" s="32">
        <v>50</v>
      </c>
      <c r="G38" s="33">
        <f t="shared" ref="G38:U38" si="20">(G29+H29)/2</f>
        <v>3.2176765624999994</v>
      </c>
      <c r="H38" s="33">
        <f t="shared" si="20"/>
        <v>2.9931874999999994</v>
      </c>
      <c r="I38" s="33">
        <f t="shared" si="20"/>
        <v>2.7843604651162792</v>
      </c>
      <c r="J38" s="33">
        <f t="shared" si="20"/>
        <v>2.5901027582477019</v>
      </c>
      <c r="K38" s="33">
        <f t="shared" si="20"/>
        <v>2.4093979146490252</v>
      </c>
      <c r="L38" s="33">
        <f t="shared" si="20"/>
        <v>2.2413003857200233</v>
      </c>
      <c r="M38" s="33">
        <f t="shared" si="20"/>
        <v>2.0849305913674634</v>
      </c>
      <c r="N38" s="33">
        <f t="shared" si="20"/>
        <v>1.939470317551129</v>
      </c>
      <c r="O38" s="33">
        <f t="shared" si="20"/>
        <v>1.8041584349312827</v>
      </c>
      <c r="P38" s="33">
        <f t="shared" si="20"/>
        <v>1.6782869162151468</v>
      </c>
      <c r="Q38" s="33">
        <f t="shared" si="20"/>
        <v>1.5611971313629276</v>
      </c>
      <c r="R38" s="33">
        <f t="shared" si="20"/>
        <v>1.4522764012678397</v>
      </c>
      <c r="S38" s="33">
        <f t="shared" si="20"/>
        <v>1.3509547918770601</v>
      </c>
      <c r="T38" s="33">
        <f t="shared" si="20"/>
        <v>1.2567021319786607</v>
      </c>
      <c r="U38" s="33">
        <f t="shared" si="20"/>
        <v>1.1690252390499172</v>
      </c>
    </row>
    <row r="39" spans="1:22" x14ac:dyDescent="0.2">
      <c r="E39" s="1"/>
      <c r="F39" s="4"/>
      <c r="G39" s="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2" x14ac:dyDescent="0.2"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2" x14ac:dyDescent="0.2">
      <c r="E41" s="1"/>
      <c r="F41" s="32" t="s">
        <v>39</v>
      </c>
      <c r="G41" s="28">
        <f>(G20/$I$20)</f>
        <v>1.1556250000000001</v>
      </c>
      <c r="H41" s="28">
        <f>(H20/$I$20)</f>
        <v>1.075</v>
      </c>
      <c r="I41" s="35">
        <v>1</v>
      </c>
      <c r="J41" s="28">
        <f>(J20/$I$20)</f>
        <v>0.93023255813953487</v>
      </c>
      <c r="K41" s="28">
        <f t="shared" ref="K41:U41" si="21">(K20/$I$20)</f>
        <v>0.86533261222282321</v>
      </c>
      <c r="L41" s="28">
        <f t="shared" si="21"/>
        <v>0.80496056950960304</v>
      </c>
      <c r="M41" s="28">
        <f t="shared" si="21"/>
        <v>0.74880052977637501</v>
      </c>
      <c r="N41" s="28">
        <f t="shared" si="21"/>
        <v>0.69655863235011628</v>
      </c>
      <c r="O41" s="28">
        <f t="shared" si="21"/>
        <v>0.64796151846522454</v>
      </c>
      <c r="P41" s="28">
        <f t="shared" si="21"/>
        <v>0.60275490089788331</v>
      </c>
      <c r="Q41" s="28">
        <f t="shared" si="21"/>
        <v>0.56070223339337977</v>
      </c>
      <c r="R41" s="28">
        <f t="shared" si="21"/>
        <v>0.52158347292407425</v>
      </c>
      <c r="S41" s="28">
        <f t="shared" si="21"/>
        <v>0.48519392830146446</v>
      </c>
      <c r="T41" s="28">
        <f t="shared" si="21"/>
        <v>0.45134318911764137</v>
      </c>
      <c r="U41" s="28">
        <f t="shared" si="21"/>
        <v>0.41985412941175942</v>
      </c>
    </row>
    <row r="42" spans="1:2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2" x14ac:dyDescent="0.2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2" x14ac:dyDescent="0.2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2" x14ac:dyDescent="0.2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2" x14ac:dyDescent="0.2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">
      <c r="B50" s="18" t="s">
        <v>18</v>
      </c>
      <c r="C50" s="19" t="s">
        <v>1</v>
      </c>
      <c r="E50" s="1"/>
    </row>
    <row r="51" spans="2:21" x14ac:dyDescent="0.2">
      <c r="B51" s="16">
        <v>1</v>
      </c>
      <c r="C51" s="35">
        <f>I20</f>
        <v>0.98199999999999998</v>
      </c>
      <c r="E51" s="1"/>
    </row>
    <row r="52" spans="2:21" x14ac:dyDescent="0.2">
      <c r="B52" s="16">
        <v>2</v>
      </c>
      <c r="C52" s="36">
        <f t="shared" ref="C52:C60" si="22">I21</f>
        <v>1.1919999999999999</v>
      </c>
      <c r="E52" s="1"/>
    </row>
    <row r="53" spans="2:21" x14ac:dyDescent="0.2">
      <c r="B53" s="16">
        <v>3</v>
      </c>
      <c r="C53" s="37">
        <f t="shared" si="22"/>
        <v>1.3240000000000001</v>
      </c>
      <c r="E53" s="1"/>
    </row>
    <row r="54" spans="2:21" x14ac:dyDescent="0.2">
      <c r="B54" s="16">
        <v>4</v>
      </c>
      <c r="C54" s="37">
        <f t="shared" si="22"/>
        <v>1.403</v>
      </c>
    </row>
    <row r="55" spans="2:21" x14ac:dyDescent="0.2">
      <c r="B55" s="16">
        <v>5</v>
      </c>
      <c r="C55" s="36">
        <f t="shared" si="22"/>
        <v>1.464</v>
      </c>
    </row>
    <row r="56" spans="2:21" x14ac:dyDescent="0.2">
      <c r="B56" s="16">
        <v>10</v>
      </c>
      <c r="C56" s="37">
        <f t="shared" si="22"/>
        <v>1.8029999999999999</v>
      </c>
    </row>
    <row r="57" spans="2:21" x14ac:dyDescent="0.2">
      <c r="B57" s="16">
        <v>20</v>
      </c>
      <c r="C57" s="37">
        <f t="shared" si="22"/>
        <v>2.2490000000000001</v>
      </c>
      <c r="E57" s="2"/>
    </row>
    <row r="58" spans="2:21" x14ac:dyDescent="0.2">
      <c r="B58" s="16">
        <v>30</v>
      </c>
      <c r="C58" s="37">
        <f t="shared" si="22"/>
        <v>2.5059999999999998</v>
      </c>
    </row>
    <row r="59" spans="2:21" x14ac:dyDescent="0.2">
      <c r="B59" s="16">
        <v>40</v>
      </c>
      <c r="C59" s="37">
        <f t="shared" si="22"/>
        <v>2.7040000000000002</v>
      </c>
    </row>
    <row r="60" spans="2:21" x14ac:dyDescent="0.2">
      <c r="B60" s="17">
        <v>50</v>
      </c>
      <c r="C60" s="38">
        <f t="shared" si="22"/>
        <v>2.8849999999999998</v>
      </c>
    </row>
  </sheetData>
  <pageMargins left="0.45" right="0.45" top="0.75" bottom="0.75" header="0.3" footer="0.3"/>
  <pageSetup scale="8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E145"/>
  <sheetViews>
    <sheetView showGridLines="0" tabSelected="1" zoomScale="86" zoomScaleNormal="86" workbookViewId="0">
      <selection activeCell="U9" sqref="U9"/>
    </sheetView>
  </sheetViews>
  <sheetFormatPr defaultRowHeight="12.75" x14ac:dyDescent="0.2"/>
  <cols>
    <col min="5" max="5" width="10" customWidth="1"/>
  </cols>
  <sheetData>
    <row r="1" spans="1:31" x14ac:dyDescent="0.2">
      <c r="K1" s="39" t="s">
        <v>71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T1" s="73" t="s">
        <v>84</v>
      </c>
    </row>
    <row r="2" spans="1:31" x14ac:dyDescent="0.2">
      <c r="M2" s="35"/>
      <c r="N2" s="35"/>
      <c r="O2" s="35"/>
      <c r="P2" s="35"/>
      <c r="Q2" s="35"/>
      <c r="R2" s="35"/>
    </row>
    <row r="3" spans="1:31" x14ac:dyDescent="0.2">
      <c r="M3" s="36"/>
      <c r="N3" s="36"/>
      <c r="O3" s="36"/>
      <c r="P3" s="36"/>
      <c r="Q3" s="36"/>
      <c r="R3" s="36"/>
    </row>
    <row r="4" spans="1:31" x14ac:dyDescent="0.2">
      <c r="M4" s="37"/>
      <c r="N4" s="37"/>
      <c r="O4" s="37"/>
      <c r="P4" s="37"/>
      <c r="Q4" s="37"/>
      <c r="R4" s="37"/>
    </row>
    <row r="5" spans="1:31" x14ac:dyDescent="0.2">
      <c r="B5" s="1"/>
      <c r="C5" s="1"/>
      <c r="D5" s="1"/>
      <c r="E5" s="1"/>
      <c r="F5" s="1"/>
      <c r="G5" s="1"/>
      <c r="M5" s="37"/>
      <c r="N5" s="37"/>
      <c r="O5" s="37"/>
      <c r="P5" s="37"/>
      <c r="Q5" s="37"/>
      <c r="R5" s="37"/>
      <c r="S5" s="1"/>
      <c r="T5" s="1"/>
      <c r="U5" s="1"/>
      <c r="V5" s="1"/>
    </row>
    <row r="6" spans="1:31" x14ac:dyDescent="0.2">
      <c r="A6" s="1" t="s">
        <v>0</v>
      </c>
      <c r="B6" s="1"/>
      <c r="C6" s="1"/>
      <c r="D6" s="1"/>
      <c r="E6" s="1"/>
      <c r="F6" s="1"/>
      <c r="G6" s="1"/>
      <c r="M6" s="36"/>
      <c r="N6" s="36"/>
      <c r="O6" s="36"/>
      <c r="P6" s="36"/>
      <c r="Q6" s="36"/>
      <c r="R6" s="36"/>
      <c r="S6" s="1"/>
      <c r="T6" s="1"/>
      <c r="U6" s="1"/>
      <c r="V6" s="1"/>
    </row>
    <row r="7" spans="1:31" x14ac:dyDescent="0.2">
      <c r="A7" s="3" t="s">
        <v>40</v>
      </c>
      <c r="M7" s="37"/>
      <c r="N7" s="37"/>
      <c r="O7" s="37"/>
      <c r="P7" s="37"/>
      <c r="Q7" s="37"/>
      <c r="R7" s="37"/>
    </row>
    <row r="8" spans="1:31" x14ac:dyDescent="0.2">
      <c r="A8" s="54" t="s">
        <v>73</v>
      </c>
      <c r="M8" s="37"/>
      <c r="N8" s="37"/>
      <c r="O8" s="37"/>
      <c r="P8" s="37"/>
      <c r="Q8" s="37"/>
      <c r="R8" s="37"/>
    </row>
    <row r="9" spans="1:31" x14ac:dyDescent="0.2">
      <c r="M9" s="37"/>
      <c r="N9" s="37"/>
      <c r="O9" s="37"/>
      <c r="P9" s="37"/>
      <c r="Q9" s="37"/>
      <c r="R9" s="37"/>
      <c r="V9" s="72"/>
    </row>
    <row r="10" spans="1:31" x14ac:dyDescent="0.2">
      <c r="A10" s="39" t="s">
        <v>72</v>
      </c>
      <c r="M10" s="37"/>
      <c r="N10" s="37"/>
      <c r="O10" s="37"/>
      <c r="P10" s="37"/>
      <c r="Q10" s="37"/>
      <c r="R10" s="37"/>
    </row>
    <row r="11" spans="1:31" x14ac:dyDescent="0.2">
      <c r="A11" s="39" t="s">
        <v>74</v>
      </c>
      <c r="M11" s="38"/>
      <c r="N11" s="38"/>
      <c r="O11" s="38"/>
      <c r="P11" s="38"/>
      <c r="Q11" s="38"/>
      <c r="R11" s="38"/>
    </row>
    <row r="12" spans="1:31" x14ac:dyDescent="0.2">
      <c r="A12" s="39"/>
      <c r="L12" s="56"/>
      <c r="M12" s="57"/>
      <c r="N12" s="57"/>
      <c r="O12" s="57"/>
      <c r="P12" s="57"/>
      <c r="Q12" s="57"/>
      <c r="R12" s="57"/>
      <c r="S12" s="56"/>
    </row>
    <row r="13" spans="1:31" x14ac:dyDescent="0.2">
      <c r="A13" s="39"/>
      <c r="L13" s="56"/>
      <c r="M13" s="57"/>
      <c r="N13" s="57"/>
      <c r="O13" s="57"/>
      <c r="P13" s="57"/>
      <c r="Q13" s="57"/>
      <c r="R13" s="57"/>
      <c r="S13" s="56"/>
    </row>
    <row r="14" spans="1:31" x14ac:dyDescent="0.2">
      <c r="F14" s="39" t="s">
        <v>79</v>
      </c>
      <c r="L14" s="56"/>
      <c r="M14" s="56"/>
      <c r="N14" s="56"/>
      <c r="O14" s="56"/>
      <c r="P14" s="56"/>
      <c r="Q14" s="56"/>
      <c r="R14" s="56"/>
      <c r="S14" s="56"/>
      <c r="X14" s="42" t="s">
        <v>59</v>
      </c>
      <c r="Z14" s="53" t="s">
        <v>58</v>
      </c>
      <c r="AC14" s="42" t="s">
        <v>59</v>
      </c>
      <c r="AE14" s="53" t="s">
        <v>58</v>
      </c>
    </row>
    <row r="15" spans="1:31" x14ac:dyDescent="0.2">
      <c r="A15" s="2"/>
      <c r="B15" s="2"/>
      <c r="C15" s="2"/>
      <c r="D15" s="2"/>
      <c r="E15" s="2"/>
      <c r="F15" s="1"/>
      <c r="G15" s="1"/>
      <c r="H15" s="1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X15" s="42" t="s">
        <v>61</v>
      </c>
      <c r="Z15" s="42" t="s">
        <v>61</v>
      </c>
      <c r="AC15" s="42" t="s">
        <v>64</v>
      </c>
      <c r="AE15" s="42" t="s">
        <v>64</v>
      </c>
    </row>
    <row r="16" spans="1:31" x14ac:dyDescent="0.2">
      <c r="A16" s="14" t="s">
        <v>41</v>
      </c>
      <c r="I16" s="40" t="s">
        <v>43</v>
      </c>
      <c r="X16" s="42" t="s">
        <v>62</v>
      </c>
      <c r="Z16" s="42" t="s">
        <v>62</v>
      </c>
      <c r="AC16" s="42" t="s">
        <v>62</v>
      </c>
      <c r="AE16" s="42" t="s">
        <v>62</v>
      </c>
    </row>
    <row r="17" spans="1:31" x14ac:dyDescent="0.2">
      <c r="B17" s="1"/>
      <c r="C17" s="1"/>
      <c r="D17" s="1"/>
      <c r="E17" s="1"/>
      <c r="F17" s="6"/>
      <c r="G17" s="15" t="s">
        <v>16</v>
      </c>
      <c r="H17" s="15"/>
      <c r="I17" s="15"/>
      <c r="J17" s="7"/>
      <c r="K17" s="7"/>
      <c r="L17" s="31" t="s">
        <v>17</v>
      </c>
      <c r="M17" s="7"/>
      <c r="N17" s="7"/>
      <c r="O17" s="7"/>
      <c r="P17" s="7"/>
      <c r="Q17" s="7"/>
      <c r="R17" s="7"/>
      <c r="S17" s="7"/>
      <c r="T17" s="7"/>
      <c r="U17" s="8"/>
      <c r="V17" s="8"/>
      <c r="X17" s="42">
        <v>3171</v>
      </c>
      <c r="Z17" s="42">
        <v>3171</v>
      </c>
      <c r="AC17" s="42">
        <v>3171</v>
      </c>
      <c r="AE17" s="42">
        <v>3171</v>
      </c>
    </row>
    <row r="18" spans="1:31" x14ac:dyDescent="0.2">
      <c r="A18" s="1"/>
      <c r="B18" s="1"/>
      <c r="C18" s="1"/>
      <c r="D18" s="1"/>
      <c r="E18" s="1"/>
      <c r="F18" s="10"/>
      <c r="G18" s="4"/>
      <c r="H18" s="4"/>
      <c r="I18" s="34">
        <v>1.075</v>
      </c>
      <c r="J18" s="9"/>
      <c r="K18" s="4"/>
      <c r="L18" s="9"/>
      <c r="M18" s="9"/>
      <c r="N18" s="9"/>
      <c r="O18" s="9"/>
      <c r="P18" s="9"/>
      <c r="Q18" s="9"/>
      <c r="R18" s="9"/>
      <c r="S18" s="9"/>
      <c r="T18" s="4"/>
      <c r="U18" s="5"/>
      <c r="V18" s="5"/>
      <c r="X18" s="42"/>
      <c r="Z18" s="42"/>
      <c r="AC18" s="42"/>
      <c r="AE18" s="42"/>
    </row>
    <row r="19" spans="1:31" x14ac:dyDescent="0.2">
      <c r="A19" s="1"/>
      <c r="B19" s="1"/>
      <c r="C19" s="1"/>
      <c r="D19" s="1"/>
      <c r="E19" s="1"/>
      <c r="F19" s="18" t="s">
        <v>18</v>
      </c>
      <c r="G19" s="19" t="s">
        <v>19</v>
      </c>
      <c r="H19" s="19" t="s">
        <v>20</v>
      </c>
      <c r="I19" s="19" t="s">
        <v>1</v>
      </c>
      <c r="J19" s="20" t="s">
        <v>2</v>
      </c>
      <c r="K19" s="20" t="s">
        <v>3</v>
      </c>
      <c r="L19" s="20" t="s">
        <v>4</v>
      </c>
      <c r="M19" s="20" t="s">
        <v>5</v>
      </c>
      <c r="N19" s="20" t="s">
        <v>6</v>
      </c>
      <c r="O19" s="20" t="s">
        <v>7</v>
      </c>
      <c r="P19" s="20" t="s">
        <v>8</v>
      </c>
      <c r="Q19" s="20" t="s">
        <v>9</v>
      </c>
      <c r="R19" s="20" t="s">
        <v>10</v>
      </c>
      <c r="S19" s="20" t="s">
        <v>11</v>
      </c>
      <c r="T19" s="20" t="s">
        <v>12</v>
      </c>
      <c r="U19" s="21" t="s">
        <v>13</v>
      </c>
      <c r="V19" s="21" t="s">
        <v>21</v>
      </c>
      <c r="X19" s="19" t="s">
        <v>1</v>
      </c>
      <c r="Z19" s="19" t="s">
        <v>1</v>
      </c>
      <c r="AC19" s="19" t="s">
        <v>1</v>
      </c>
      <c r="AE19" s="19" t="s">
        <v>1</v>
      </c>
    </row>
    <row r="20" spans="1:31" x14ac:dyDescent="0.2">
      <c r="A20" s="41" t="s">
        <v>46</v>
      </c>
      <c r="B20" s="1"/>
      <c r="C20" s="58" t="s">
        <v>47</v>
      </c>
      <c r="D20" s="1"/>
      <c r="E20" s="1"/>
      <c r="F20" s="16">
        <v>1</v>
      </c>
      <c r="G20" s="22">
        <f>H20*$I$18</f>
        <v>1.1752706249999998</v>
      </c>
      <c r="H20" s="22">
        <f>I20*$I$18</f>
        <v>1.0932749999999998</v>
      </c>
      <c r="I20" s="35">
        <v>1.0169999999999999</v>
      </c>
      <c r="J20" s="22">
        <f>I20/$I$18</f>
        <v>0.94604651162790687</v>
      </c>
      <c r="K20" s="22">
        <f t="shared" ref="K20:V20" si="0">J20/$I$18</f>
        <v>0.88004326663061105</v>
      </c>
      <c r="L20" s="22">
        <f t="shared" si="0"/>
        <v>0.81864489919126615</v>
      </c>
      <c r="M20" s="22">
        <f t="shared" si="0"/>
        <v>0.76153013878257314</v>
      </c>
      <c r="N20" s="22">
        <f t="shared" si="0"/>
        <v>0.70840012910006811</v>
      </c>
      <c r="O20" s="22">
        <f t="shared" si="0"/>
        <v>0.65897686427913316</v>
      </c>
      <c r="P20" s="22">
        <f t="shared" si="0"/>
        <v>0.61300173421314719</v>
      </c>
      <c r="Q20" s="22">
        <f t="shared" si="0"/>
        <v>0.57023417136106713</v>
      </c>
      <c r="R20" s="22">
        <f t="shared" si="0"/>
        <v>0.53045039196378341</v>
      </c>
      <c r="S20" s="22">
        <f t="shared" si="0"/>
        <v>0.49344222508258923</v>
      </c>
      <c r="T20" s="22">
        <f t="shared" si="0"/>
        <v>0.45901602333264113</v>
      </c>
      <c r="U20" s="23">
        <f t="shared" si="0"/>
        <v>0.42699164961175923</v>
      </c>
      <c r="V20" s="23">
        <f t="shared" si="0"/>
        <v>0.39720153452256673</v>
      </c>
      <c r="X20" s="35">
        <v>0.66600000000000004</v>
      </c>
      <c r="Z20" s="35">
        <v>0.92500000000000004</v>
      </c>
      <c r="AC20" s="35">
        <v>0.66600000000000004</v>
      </c>
      <c r="AE20" s="35">
        <v>0.77300000000000002</v>
      </c>
    </row>
    <row r="21" spans="1:31" x14ac:dyDescent="0.2">
      <c r="A21" s="1"/>
      <c r="B21" s="1"/>
      <c r="C21" s="1"/>
      <c r="D21" s="1"/>
      <c r="E21" s="1"/>
      <c r="F21" s="16">
        <v>2</v>
      </c>
      <c r="G21" s="24">
        <f t="shared" ref="G21:H29" si="1">H21*$I$18</f>
        <v>1.3497699999999997</v>
      </c>
      <c r="H21" s="24">
        <f t="shared" si="1"/>
        <v>1.2555999999999998</v>
      </c>
      <c r="I21" s="36">
        <v>1.1679999999999999</v>
      </c>
      <c r="J21" s="24">
        <f t="shared" ref="J21:V29" si="2">I21/$I$18</f>
        <v>1.0865116279069766</v>
      </c>
      <c r="K21" s="24">
        <f t="shared" si="2"/>
        <v>1.0107084910762574</v>
      </c>
      <c r="L21" s="24">
        <f t="shared" si="2"/>
        <v>0.94019394518721622</v>
      </c>
      <c r="M21" s="24">
        <f t="shared" si="2"/>
        <v>0.87459901877880586</v>
      </c>
      <c r="N21" s="24">
        <f t="shared" si="2"/>
        <v>0.81358048258493576</v>
      </c>
      <c r="O21" s="24">
        <f t="shared" si="2"/>
        <v>0.75681905356738211</v>
      </c>
      <c r="P21" s="24">
        <f t="shared" si="2"/>
        <v>0.70401772424872755</v>
      </c>
      <c r="Q21" s="24">
        <f t="shared" si="2"/>
        <v>0.65490020860346754</v>
      </c>
      <c r="R21" s="24">
        <f t="shared" si="2"/>
        <v>0.60920949637531863</v>
      </c>
      <c r="S21" s="24">
        <f t="shared" si="2"/>
        <v>0.56670650825611035</v>
      </c>
      <c r="T21" s="24">
        <f t="shared" si="2"/>
        <v>0.52716884488940496</v>
      </c>
      <c r="U21" s="25">
        <f t="shared" si="2"/>
        <v>0.49038962315293488</v>
      </c>
      <c r="V21" s="25">
        <f t="shared" si="2"/>
        <v>0.45617639363063711</v>
      </c>
      <c r="X21" s="36">
        <v>0.79300000000000004</v>
      </c>
      <c r="Z21" s="36">
        <v>1.0660000000000001</v>
      </c>
      <c r="AC21" s="36">
        <v>0.79300000000000004</v>
      </c>
      <c r="AE21" s="36">
        <v>0.86</v>
      </c>
    </row>
    <row r="22" spans="1:31" x14ac:dyDescent="0.2">
      <c r="A22" s="59" t="s">
        <v>44</v>
      </c>
      <c r="B22" s="60" t="s">
        <v>14</v>
      </c>
      <c r="C22" s="60" t="s">
        <v>15</v>
      </c>
      <c r="D22" s="58" t="s">
        <v>22</v>
      </c>
      <c r="E22" s="1"/>
      <c r="F22" s="16">
        <v>3</v>
      </c>
      <c r="G22" s="12">
        <f t="shared" si="1"/>
        <v>1.4791999999999998</v>
      </c>
      <c r="H22" s="12">
        <f t="shared" si="1"/>
        <v>1.3759999999999999</v>
      </c>
      <c r="I22" s="37">
        <v>1.28</v>
      </c>
      <c r="J22" s="12">
        <f t="shared" si="2"/>
        <v>1.1906976744186046</v>
      </c>
      <c r="K22" s="12">
        <f t="shared" si="2"/>
        <v>1.1076257436452137</v>
      </c>
      <c r="L22" s="12">
        <f t="shared" si="2"/>
        <v>1.0303495289722919</v>
      </c>
      <c r="M22" s="12">
        <f t="shared" si="2"/>
        <v>0.95846467811376002</v>
      </c>
      <c r="N22" s="12">
        <f t="shared" si="2"/>
        <v>0.89159504940814893</v>
      </c>
      <c r="O22" s="12">
        <f t="shared" si="2"/>
        <v>0.82939074363548737</v>
      </c>
      <c r="P22" s="12">
        <f t="shared" si="2"/>
        <v>0.77152627314929056</v>
      </c>
      <c r="Q22" s="12">
        <f t="shared" si="2"/>
        <v>0.71769885874352612</v>
      </c>
      <c r="R22" s="12">
        <f t="shared" si="2"/>
        <v>0.66762684534281502</v>
      </c>
      <c r="S22" s="12">
        <f t="shared" si="2"/>
        <v>0.62104822822587447</v>
      </c>
      <c r="T22" s="12">
        <f t="shared" si="2"/>
        <v>0.57771928207058088</v>
      </c>
      <c r="U22" s="13">
        <f t="shared" si="2"/>
        <v>0.53741328564705204</v>
      </c>
      <c r="V22" s="13">
        <f t="shared" si="2"/>
        <v>0.49991933548562983</v>
      </c>
      <c r="X22" s="37">
        <v>0.86</v>
      </c>
      <c r="Z22" s="37">
        <v>1.127</v>
      </c>
      <c r="AC22" s="37">
        <v>0.86</v>
      </c>
      <c r="AE22" s="37">
        <v>0.89100000000000001</v>
      </c>
    </row>
    <row r="23" spans="1:31" x14ac:dyDescent="0.2">
      <c r="A23" s="1"/>
      <c r="B23" s="1"/>
      <c r="C23" s="1"/>
      <c r="D23" s="1"/>
      <c r="E23" s="1"/>
      <c r="F23" s="16">
        <v>4</v>
      </c>
      <c r="G23" s="12">
        <f t="shared" si="1"/>
        <v>1.6178749999999997</v>
      </c>
      <c r="H23" s="12">
        <f t="shared" si="1"/>
        <v>1.5049999999999999</v>
      </c>
      <c r="I23" s="37">
        <v>1.4</v>
      </c>
      <c r="J23" s="12">
        <f t="shared" si="2"/>
        <v>1.3023255813953487</v>
      </c>
      <c r="K23" s="12">
        <f t="shared" si="2"/>
        <v>1.2114656571119524</v>
      </c>
      <c r="L23" s="12">
        <f t="shared" si="2"/>
        <v>1.1269447973134441</v>
      </c>
      <c r="M23" s="12">
        <f t="shared" si="2"/>
        <v>1.0483207416869247</v>
      </c>
      <c r="N23" s="12">
        <f t="shared" si="2"/>
        <v>0.97518208529016259</v>
      </c>
      <c r="O23" s="12">
        <f t="shared" si="2"/>
        <v>0.90714612585131404</v>
      </c>
      <c r="P23" s="12">
        <f t="shared" si="2"/>
        <v>0.84385686125703641</v>
      </c>
      <c r="Q23" s="12">
        <f t="shared" si="2"/>
        <v>0.78498312675073156</v>
      </c>
      <c r="R23" s="12">
        <f t="shared" si="2"/>
        <v>0.73021686209370384</v>
      </c>
      <c r="S23" s="12">
        <f t="shared" si="2"/>
        <v>0.67927149962205013</v>
      </c>
      <c r="T23" s="12">
        <f t="shared" si="2"/>
        <v>0.63188046476469784</v>
      </c>
      <c r="U23" s="13">
        <f t="shared" si="2"/>
        <v>0.58779578117646314</v>
      </c>
      <c r="V23" s="13">
        <f t="shared" si="2"/>
        <v>0.54678677318740765</v>
      </c>
      <c r="X23" s="37">
        <v>0.90600000000000003</v>
      </c>
      <c r="Z23" s="37">
        <v>1.1779999999999999</v>
      </c>
      <c r="AC23" s="37">
        <v>0.90600000000000003</v>
      </c>
      <c r="AE23" s="37">
        <v>0.92300000000000004</v>
      </c>
    </row>
    <row r="24" spans="1:31" x14ac:dyDescent="0.2">
      <c r="A24" s="1"/>
      <c r="B24" s="1"/>
      <c r="C24" s="1"/>
      <c r="D24" s="1"/>
      <c r="E24" s="1"/>
      <c r="F24" s="16">
        <v>5</v>
      </c>
      <c r="G24" s="24">
        <f t="shared" si="1"/>
        <v>1.7103249999999999</v>
      </c>
      <c r="H24" s="24">
        <f t="shared" si="1"/>
        <v>1.591</v>
      </c>
      <c r="I24" s="36">
        <v>1.48</v>
      </c>
      <c r="J24" s="24">
        <f t="shared" si="2"/>
        <v>1.3767441860465117</v>
      </c>
      <c r="K24" s="24">
        <f t="shared" si="2"/>
        <v>1.2806922660897784</v>
      </c>
      <c r="L24" s="24">
        <f t="shared" si="2"/>
        <v>1.1913416428742125</v>
      </c>
      <c r="M24" s="24">
        <f t="shared" si="2"/>
        <v>1.1082247840690349</v>
      </c>
      <c r="N24" s="24">
        <f t="shared" si="2"/>
        <v>1.030906775878172</v>
      </c>
      <c r="O24" s="24">
        <f t="shared" si="2"/>
        <v>0.95898304732853212</v>
      </c>
      <c r="P24" s="24">
        <f t="shared" si="2"/>
        <v>0.89207725332886711</v>
      </c>
      <c r="Q24" s="24">
        <f t="shared" si="2"/>
        <v>0.82983930542220197</v>
      </c>
      <c r="R24" s="24">
        <f t="shared" si="2"/>
        <v>0.77194353992762976</v>
      </c>
      <c r="S24" s="24">
        <f t="shared" si="2"/>
        <v>0.71808701388616725</v>
      </c>
      <c r="T24" s="24">
        <f t="shared" si="2"/>
        <v>0.66798791989410911</v>
      </c>
      <c r="U24" s="25">
        <f t="shared" si="2"/>
        <v>0.62138411152940387</v>
      </c>
      <c r="V24" s="25">
        <f t="shared" si="2"/>
        <v>0.57803173165525945</v>
      </c>
      <c r="X24" s="36">
        <v>0.95799999999999996</v>
      </c>
      <c r="Z24" s="36">
        <v>1.2110000000000001</v>
      </c>
      <c r="AC24" s="36">
        <v>0.95799999999999996</v>
      </c>
      <c r="AE24" s="36">
        <v>0.95799999999999996</v>
      </c>
    </row>
    <row r="25" spans="1:31" x14ac:dyDescent="0.2">
      <c r="E25" s="1"/>
      <c r="F25" s="16">
        <v>10</v>
      </c>
      <c r="G25" s="12">
        <f t="shared" si="1"/>
        <v>2.0963037500000001</v>
      </c>
      <c r="H25" s="12">
        <f t="shared" si="1"/>
        <v>1.9500500000000001</v>
      </c>
      <c r="I25" s="37">
        <v>1.8140000000000001</v>
      </c>
      <c r="J25" s="12">
        <f t="shared" si="2"/>
        <v>1.6874418604651165</v>
      </c>
      <c r="K25" s="12">
        <f t="shared" si="2"/>
        <v>1.5697133585722014</v>
      </c>
      <c r="L25" s="12">
        <f t="shared" si="2"/>
        <v>1.4601984730904201</v>
      </c>
      <c r="M25" s="12">
        <f t="shared" si="2"/>
        <v>1.3583241610143444</v>
      </c>
      <c r="N25" s="12">
        <f t="shared" si="2"/>
        <v>1.2635573590831111</v>
      </c>
      <c r="O25" s="12">
        <f t="shared" si="2"/>
        <v>1.1754021944959172</v>
      </c>
      <c r="P25" s="12">
        <f t="shared" si="2"/>
        <v>1.0933973902287601</v>
      </c>
      <c r="Q25" s="12">
        <f t="shared" si="2"/>
        <v>1.0171138513755908</v>
      </c>
      <c r="R25" s="12">
        <f t="shared" si="2"/>
        <v>0.94615241988427057</v>
      </c>
      <c r="S25" s="12">
        <f t="shared" si="2"/>
        <v>0.88014178593885639</v>
      </c>
      <c r="T25" s="12">
        <f t="shared" si="2"/>
        <v>0.8187365450594013</v>
      </c>
      <c r="U25" s="13">
        <f t="shared" si="2"/>
        <v>0.7616153907529315</v>
      </c>
      <c r="V25" s="13">
        <f t="shared" si="2"/>
        <v>0.7084794332585409</v>
      </c>
      <c r="X25" s="37">
        <v>1.194</v>
      </c>
      <c r="Z25" s="37">
        <v>1.478</v>
      </c>
      <c r="AC25" s="37">
        <v>1.194</v>
      </c>
      <c r="AE25" s="37">
        <v>1.194</v>
      </c>
    </row>
    <row r="26" spans="1:31" x14ac:dyDescent="0.2">
      <c r="A26" s="1"/>
      <c r="B26" s="1"/>
      <c r="C26" s="1"/>
      <c r="D26" s="1"/>
      <c r="E26" s="1"/>
      <c r="F26" s="16">
        <v>20</v>
      </c>
      <c r="G26" s="12">
        <f t="shared" si="1"/>
        <v>2.6070899999999995</v>
      </c>
      <c r="H26" s="12">
        <f t="shared" si="1"/>
        <v>2.4251999999999998</v>
      </c>
      <c r="I26" s="37">
        <v>2.2559999999999998</v>
      </c>
      <c r="J26" s="12">
        <f t="shared" si="2"/>
        <v>2.0986046511627907</v>
      </c>
      <c r="K26" s="12">
        <f t="shared" si="2"/>
        <v>1.952190373174689</v>
      </c>
      <c r="L26" s="12">
        <f t="shared" si="2"/>
        <v>1.8159910448136642</v>
      </c>
      <c r="M26" s="12">
        <f t="shared" si="2"/>
        <v>1.6892939951755017</v>
      </c>
      <c r="N26" s="12">
        <f t="shared" si="2"/>
        <v>1.5714362745818622</v>
      </c>
      <c r="O26" s="12">
        <f t="shared" si="2"/>
        <v>1.4618011856575464</v>
      </c>
      <c r="P26" s="12">
        <f t="shared" si="2"/>
        <v>1.3598150564256246</v>
      </c>
      <c r="Q26" s="12">
        <f t="shared" si="2"/>
        <v>1.2649442385354648</v>
      </c>
      <c r="R26" s="12">
        <f t="shared" si="2"/>
        <v>1.1766923149167114</v>
      </c>
      <c r="S26" s="12">
        <f t="shared" si="2"/>
        <v>1.0945975022481038</v>
      </c>
      <c r="T26" s="12">
        <f t="shared" si="2"/>
        <v>1.018230234649399</v>
      </c>
      <c r="U26" s="13">
        <f t="shared" si="2"/>
        <v>0.94719091595292937</v>
      </c>
      <c r="V26" s="13">
        <f t="shared" si="2"/>
        <v>0.88110782879342275</v>
      </c>
      <c r="X26" s="37">
        <v>1.4630000000000001</v>
      </c>
      <c r="Z26" s="37">
        <v>1.7969999999999999</v>
      </c>
      <c r="AC26" s="37">
        <v>1.4630000000000001</v>
      </c>
      <c r="AE26" s="37">
        <v>1.4630000000000001</v>
      </c>
    </row>
    <row r="27" spans="1:31" x14ac:dyDescent="0.2">
      <c r="A27" s="1"/>
      <c r="B27" s="1"/>
      <c r="C27" s="1"/>
      <c r="D27" s="1"/>
      <c r="E27" s="1"/>
      <c r="F27" s="16">
        <v>20</v>
      </c>
      <c r="G27" s="12">
        <f t="shared" si="1"/>
        <v>2.901774375</v>
      </c>
      <c r="H27" s="12">
        <f t="shared" si="1"/>
        <v>2.699325</v>
      </c>
      <c r="I27" s="37">
        <v>2.5110000000000001</v>
      </c>
      <c r="J27" s="12">
        <f t="shared" si="2"/>
        <v>2.3358139534883722</v>
      </c>
      <c r="K27" s="12">
        <f t="shared" si="2"/>
        <v>2.1728501892915091</v>
      </c>
      <c r="L27" s="12">
        <f t="shared" si="2"/>
        <v>2.0212559900386133</v>
      </c>
      <c r="M27" s="12">
        <f t="shared" si="2"/>
        <v>1.8802381302684776</v>
      </c>
      <c r="N27" s="12">
        <f t="shared" si="2"/>
        <v>1.7490587258311421</v>
      </c>
      <c r="O27" s="12">
        <f t="shared" si="2"/>
        <v>1.6270313728661787</v>
      </c>
      <c r="P27" s="12">
        <f t="shared" si="2"/>
        <v>1.5135175561545848</v>
      </c>
      <c r="Q27" s="12">
        <f t="shared" si="2"/>
        <v>1.4079233080507767</v>
      </c>
      <c r="R27" s="12">
        <f t="shared" si="2"/>
        <v>1.3096961005123504</v>
      </c>
      <c r="S27" s="12">
        <f t="shared" si="2"/>
        <v>1.2183219539649772</v>
      </c>
      <c r="T27" s="12">
        <f t="shared" si="2"/>
        <v>1.1333227478743975</v>
      </c>
      <c r="U27" s="13">
        <f t="shared" si="2"/>
        <v>1.054253718952928</v>
      </c>
      <c r="V27" s="13">
        <f t="shared" si="2"/>
        <v>0.98070113390970048</v>
      </c>
      <c r="X27" s="37">
        <v>1.6120000000000001</v>
      </c>
      <c r="Z27" s="37">
        <v>2.0219999999999998</v>
      </c>
      <c r="AC27" s="37">
        <v>1.6120000000000001</v>
      </c>
      <c r="AE27" s="37">
        <v>1.6120000000000001</v>
      </c>
    </row>
    <row r="28" spans="1:31" x14ac:dyDescent="0.2">
      <c r="A28" s="1"/>
      <c r="B28" s="41"/>
      <c r="C28" s="1"/>
      <c r="D28" s="1"/>
      <c r="E28" s="1"/>
      <c r="F28" s="16">
        <v>40</v>
      </c>
      <c r="G28" s="12">
        <f t="shared" si="1"/>
        <v>3.1305881249999996</v>
      </c>
      <c r="H28" s="12">
        <f t="shared" si="1"/>
        <v>2.912175</v>
      </c>
      <c r="I28" s="37">
        <v>2.7090000000000001</v>
      </c>
      <c r="J28" s="12">
        <f t="shared" si="2"/>
        <v>2.52</v>
      </c>
      <c r="K28" s="12">
        <f t="shared" si="2"/>
        <v>2.344186046511628</v>
      </c>
      <c r="L28" s="12">
        <f t="shared" si="2"/>
        <v>2.1806381828015144</v>
      </c>
      <c r="M28" s="12">
        <f t="shared" si="2"/>
        <v>2.0285006351641997</v>
      </c>
      <c r="N28" s="12">
        <f t="shared" si="2"/>
        <v>1.8869773350364649</v>
      </c>
      <c r="O28" s="12">
        <f t="shared" si="2"/>
        <v>1.7553277535222931</v>
      </c>
      <c r="P28" s="12">
        <f t="shared" si="2"/>
        <v>1.6328630265323658</v>
      </c>
      <c r="Q28" s="12">
        <f t="shared" si="2"/>
        <v>1.518942350262666</v>
      </c>
      <c r="R28" s="12">
        <f t="shared" si="2"/>
        <v>1.4129696281513173</v>
      </c>
      <c r="S28" s="12">
        <f t="shared" si="2"/>
        <v>1.3143903517686673</v>
      </c>
      <c r="T28" s="12">
        <f t="shared" si="2"/>
        <v>1.2226886993196906</v>
      </c>
      <c r="U28" s="13">
        <f t="shared" si="2"/>
        <v>1.1373848365764565</v>
      </c>
      <c r="V28" s="13">
        <f t="shared" si="2"/>
        <v>1.058032406117634</v>
      </c>
      <c r="X28" s="37">
        <v>1.728</v>
      </c>
      <c r="Z28" s="37">
        <v>2.2010000000000001</v>
      </c>
      <c r="AC28" s="37">
        <v>1.728</v>
      </c>
      <c r="AE28" s="37">
        <v>1.728</v>
      </c>
    </row>
    <row r="29" spans="1:31" x14ac:dyDescent="0.2">
      <c r="E29" s="2"/>
      <c r="F29" s="17">
        <v>50</v>
      </c>
      <c r="G29" s="26">
        <f t="shared" si="1"/>
        <v>3.3362893749999998</v>
      </c>
      <c r="H29" s="26">
        <f t="shared" si="1"/>
        <v>3.1035249999999999</v>
      </c>
      <c r="I29" s="38">
        <v>2.887</v>
      </c>
      <c r="J29" s="26">
        <f t="shared" si="2"/>
        <v>2.6855813953488372</v>
      </c>
      <c r="K29" s="26">
        <f t="shared" si="2"/>
        <v>2.4982152514872906</v>
      </c>
      <c r="L29" s="26">
        <f t="shared" si="2"/>
        <v>2.3239211641742239</v>
      </c>
      <c r="M29" s="26">
        <f t="shared" si="2"/>
        <v>2.1617871294643942</v>
      </c>
      <c r="N29" s="26">
        <f t="shared" si="2"/>
        <v>2.0109647715947854</v>
      </c>
      <c r="O29" s="26">
        <f t="shared" si="2"/>
        <v>1.8706649038091028</v>
      </c>
      <c r="P29" s="26">
        <f t="shared" si="2"/>
        <v>1.7401533988921887</v>
      </c>
      <c r="Q29" s="26">
        <f t="shared" si="2"/>
        <v>1.6187473478066872</v>
      </c>
      <c r="R29" s="26">
        <f t="shared" si="2"/>
        <v>1.5058114863318022</v>
      </c>
      <c r="S29" s="26">
        <f t="shared" si="2"/>
        <v>1.4007548710063276</v>
      </c>
      <c r="T29" s="26">
        <f t="shared" si="2"/>
        <v>1.3030277869826303</v>
      </c>
      <c r="U29" s="27">
        <f t="shared" si="2"/>
        <v>1.2121188716117492</v>
      </c>
      <c r="V29" s="27">
        <f t="shared" si="2"/>
        <v>1.127552438708604</v>
      </c>
      <c r="X29" s="38">
        <v>1.823</v>
      </c>
      <c r="Z29" s="38">
        <v>2.3340000000000001</v>
      </c>
      <c r="AC29" s="38">
        <v>1.823</v>
      </c>
      <c r="AE29" s="38">
        <v>1.823</v>
      </c>
    </row>
    <row r="30" spans="1:31" x14ac:dyDescent="0.2">
      <c r="A30" s="1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1" x14ac:dyDescent="0.2">
      <c r="A31" s="1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1" x14ac:dyDescent="0.2">
      <c r="A32" s="42"/>
      <c r="B32" s="42"/>
      <c r="C32" s="42"/>
      <c r="X32" t="s">
        <v>63</v>
      </c>
      <c r="Z32" t="s">
        <v>65</v>
      </c>
      <c r="AC32" t="s">
        <v>63</v>
      </c>
      <c r="AE32" t="s">
        <v>65</v>
      </c>
    </row>
    <row r="33" spans="4:22" x14ac:dyDescent="0.2">
      <c r="D33" s="1" t="s">
        <v>23</v>
      </c>
      <c r="E33" s="1"/>
      <c r="F33" s="32">
        <v>1</v>
      </c>
      <c r="G33" s="28">
        <f>(G20+H20)/2</f>
        <v>1.1342728124999999</v>
      </c>
      <c r="H33" s="28">
        <f t="shared" ref="H33:U33" si="3">(H20+I20)/2</f>
        <v>1.0551374999999998</v>
      </c>
      <c r="I33" s="28">
        <f t="shared" si="3"/>
        <v>0.98152325581395339</v>
      </c>
      <c r="J33" s="28">
        <f t="shared" si="3"/>
        <v>0.91304488912925896</v>
      </c>
      <c r="K33" s="28">
        <f t="shared" si="3"/>
        <v>0.84934408291093866</v>
      </c>
      <c r="L33" s="28">
        <f t="shared" si="3"/>
        <v>0.79008751898691965</v>
      </c>
      <c r="M33" s="28">
        <f t="shared" si="3"/>
        <v>0.73496513394132057</v>
      </c>
      <c r="N33" s="28">
        <f t="shared" si="3"/>
        <v>0.68368849668960063</v>
      </c>
      <c r="O33" s="28">
        <f t="shared" si="3"/>
        <v>0.63598929924614023</v>
      </c>
      <c r="P33" s="28">
        <f t="shared" si="3"/>
        <v>0.59161795278710716</v>
      </c>
      <c r="Q33" s="28">
        <f t="shared" si="3"/>
        <v>0.55034228166242527</v>
      </c>
      <c r="R33" s="28">
        <f t="shared" si="3"/>
        <v>0.51194630852318634</v>
      </c>
      <c r="S33" s="28">
        <f t="shared" si="3"/>
        <v>0.47622912420761521</v>
      </c>
      <c r="T33" s="28">
        <f t="shared" si="3"/>
        <v>0.44300383647220021</v>
      </c>
      <c r="U33" s="28">
        <f t="shared" si="3"/>
        <v>0.41209659206716298</v>
      </c>
      <c r="V33" s="1"/>
    </row>
    <row r="34" spans="4:22" x14ac:dyDescent="0.2">
      <c r="D34" s="1"/>
      <c r="E34" s="1"/>
      <c r="F34" s="4"/>
      <c r="G34" s="29" t="s">
        <v>24</v>
      </c>
      <c r="H34" s="29" t="s">
        <v>25</v>
      </c>
      <c r="I34" s="29" t="s">
        <v>26</v>
      </c>
      <c r="J34" s="29" t="s">
        <v>27</v>
      </c>
      <c r="K34" s="29" t="s">
        <v>28</v>
      </c>
      <c r="L34" s="29" t="s">
        <v>29</v>
      </c>
      <c r="M34" s="29" t="s">
        <v>30</v>
      </c>
      <c r="N34" s="29" t="s">
        <v>31</v>
      </c>
      <c r="O34" s="29" t="s">
        <v>32</v>
      </c>
      <c r="P34" s="29" t="s">
        <v>33</v>
      </c>
      <c r="Q34" s="29" t="s">
        <v>34</v>
      </c>
      <c r="R34" s="29" t="s">
        <v>35</v>
      </c>
      <c r="S34" s="29" t="s">
        <v>36</v>
      </c>
      <c r="T34" s="29" t="s">
        <v>37</v>
      </c>
      <c r="U34" s="29" t="s">
        <v>38</v>
      </c>
    </row>
    <row r="35" spans="4:22" x14ac:dyDescent="0.2">
      <c r="E35" s="1"/>
      <c r="F35" s="4"/>
      <c r="G35" s="4"/>
      <c r="H35" s="29">
        <v>0.59</v>
      </c>
      <c r="I35" s="29">
        <v>0.63</v>
      </c>
      <c r="J35" s="29">
        <v>0.67500000000000004</v>
      </c>
      <c r="K35" s="29">
        <v>0.72499999999999998</v>
      </c>
      <c r="L35" s="29">
        <v>0.78</v>
      </c>
      <c r="M35" s="29">
        <v>0.84</v>
      </c>
      <c r="N35" s="29">
        <v>0.90500000000000003</v>
      </c>
      <c r="O35" s="29">
        <v>0.97499999999999998</v>
      </c>
      <c r="P35" s="29">
        <v>1.05</v>
      </c>
      <c r="Q35" s="29">
        <v>1.1299999999999999</v>
      </c>
      <c r="R35" s="29">
        <v>1.21</v>
      </c>
      <c r="S35" s="29">
        <v>1.28</v>
      </c>
      <c r="T35" s="29">
        <v>1.4</v>
      </c>
      <c r="U35" s="29">
        <v>1.5</v>
      </c>
    </row>
    <row r="36" spans="4:22" x14ac:dyDescent="0.2">
      <c r="E36" s="1"/>
      <c r="F36" s="4"/>
      <c r="G36" s="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4:22" x14ac:dyDescent="0.2">
      <c r="E37" s="1"/>
    </row>
    <row r="38" spans="4:22" x14ac:dyDescent="0.2">
      <c r="E38" s="1"/>
      <c r="F38" s="32">
        <v>50</v>
      </c>
      <c r="G38" s="63">
        <f t="shared" ref="G38:U38" si="4">(G29+H29)/2</f>
        <v>3.2199071874999996</v>
      </c>
      <c r="H38" s="63">
        <f t="shared" si="4"/>
        <v>2.9952624999999999</v>
      </c>
      <c r="I38" s="63">
        <f t="shared" si="4"/>
        <v>2.7862906976744188</v>
      </c>
      <c r="J38" s="63">
        <f t="shared" si="4"/>
        <v>2.5918983234180639</v>
      </c>
      <c r="K38" s="63">
        <f t="shared" si="4"/>
        <v>2.4110682078307573</v>
      </c>
      <c r="L38" s="63">
        <f t="shared" si="4"/>
        <v>2.2428541468193091</v>
      </c>
      <c r="M38" s="63">
        <f t="shared" si="4"/>
        <v>2.0863759505295896</v>
      </c>
      <c r="N38" s="63">
        <f t="shared" si="4"/>
        <v>1.9408148377019441</v>
      </c>
      <c r="O38" s="63">
        <f t="shared" si="4"/>
        <v>1.8054091513506458</v>
      </c>
      <c r="P38" s="63">
        <f t="shared" si="4"/>
        <v>1.6794503733494379</v>
      </c>
      <c r="Q38" s="63">
        <f t="shared" si="4"/>
        <v>1.5622794170692447</v>
      </c>
      <c r="R38" s="63">
        <f t="shared" si="4"/>
        <v>1.4532831786690648</v>
      </c>
      <c r="S38" s="63">
        <f t="shared" si="4"/>
        <v>1.3518913289944789</v>
      </c>
      <c r="T38" s="63">
        <f t="shared" si="4"/>
        <v>1.2575733292971898</v>
      </c>
      <c r="U38" s="63">
        <f t="shared" si="4"/>
        <v>1.1698356551601767</v>
      </c>
    </row>
    <row r="39" spans="4:22" x14ac:dyDescent="0.2">
      <c r="E39" s="1"/>
      <c r="F39" s="4"/>
      <c r="G39" s="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4:22" x14ac:dyDescent="0.2"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4:22" x14ac:dyDescent="0.2">
      <c r="E41" s="1"/>
      <c r="F41" s="32" t="s">
        <v>39</v>
      </c>
      <c r="G41" s="28">
        <f>(G20/$I$20)</f>
        <v>1.1556249999999999</v>
      </c>
      <c r="H41" s="28">
        <f>(H20/$I$20)</f>
        <v>1.075</v>
      </c>
      <c r="I41" s="35">
        <v>1</v>
      </c>
      <c r="J41" s="28">
        <f>(J20/$I$20)</f>
        <v>0.93023255813953487</v>
      </c>
      <c r="K41" s="28">
        <f t="shared" ref="K41:U41" si="5">(K20/$I$20)</f>
        <v>0.86533261222282309</v>
      </c>
      <c r="L41" s="28">
        <f t="shared" si="5"/>
        <v>0.80496056950960293</v>
      </c>
      <c r="M41" s="28">
        <f t="shared" si="5"/>
        <v>0.74880052977637479</v>
      </c>
      <c r="N41" s="28">
        <f t="shared" si="5"/>
        <v>0.69655863235011617</v>
      </c>
      <c r="O41" s="28">
        <f t="shared" si="5"/>
        <v>0.64796151846522443</v>
      </c>
      <c r="P41" s="28">
        <f t="shared" si="5"/>
        <v>0.60275490089788319</v>
      </c>
      <c r="Q41" s="28">
        <f t="shared" si="5"/>
        <v>0.56070223339337977</v>
      </c>
      <c r="R41" s="28">
        <f t="shared" si="5"/>
        <v>0.52158347292407414</v>
      </c>
      <c r="S41" s="28">
        <f t="shared" si="5"/>
        <v>0.48519392830146435</v>
      </c>
      <c r="T41" s="28">
        <f t="shared" si="5"/>
        <v>0.45134318911764126</v>
      </c>
      <c r="U41" s="28">
        <f t="shared" si="5"/>
        <v>0.41985412941175937</v>
      </c>
    </row>
    <row r="42" spans="4:22" x14ac:dyDescent="0.2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4:22" x14ac:dyDescent="0.2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4:22" x14ac:dyDescent="0.2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4:22" x14ac:dyDescent="0.2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4:22" x14ac:dyDescent="0.2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4:22" x14ac:dyDescent="0.2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4:22" x14ac:dyDescent="0.2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30"/>
    </row>
    <row r="54" spans="1:21" x14ac:dyDescent="0.2">
      <c r="A54" s="30"/>
    </row>
    <row r="55" spans="1:21" x14ac:dyDescent="0.2">
      <c r="A55" s="30"/>
    </row>
    <row r="56" spans="1:21" x14ac:dyDescent="0.2">
      <c r="A56" s="30"/>
      <c r="B56" t="s">
        <v>75</v>
      </c>
    </row>
    <row r="58" spans="1:21" x14ac:dyDescent="0.2">
      <c r="B58" s="18" t="s">
        <v>18</v>
      </c>
      <c r="C58" s="19" t="s">
        <v>1</v>
      </c>
    </row>
    <row r="59" spans="1:21" x14ac:dyDescent="0.2">
      <c r="B59" s="16">
        <v>1</v>
      </c>
      <c r="C59" s="35">
        <f t="shared" ref="C59:C68" si="6">I20</f>
        <v>1.0169999999999999</v>
      </c>
    </row>
    <row r="60" spans="1:21" x14ac:dyDescent="0.2">
      <c r="B60" s="16">
        <v>2</v>
      </c>
      <c r="C60" s="36">
        <f t="shared" si="6"/>
        <v>1.1679999999999999</v>
      </c>
    </row>
    <row r="61" spans="1:21" x14ac:dyDescent="0.2">
      <c r="B61" s="16">
        <v>3</v>
      </c>
      <c r="C61" s="37">
        <f t="shared" si="6"/>
        <v>1.28</v>
      </c>
    </row>
    <row r="62" spans="1:21" x14ac:dyDescent="0.2">
      <c r="B62" s="16">
        <v>4</v>
      </c>
      <c r="C62" s="37">
        <f t="shared" si="6"/>
        <v>1.4</v>
      </c>
    </row>
    <row r="63" spans="1:21" x14ac:dyDescent="0.2">
      <c r="B63" s="16">
        <v>5</v>
      </c>
      <c r="C63" s="36">
        <f t="shared" si="6"/>
        <v>1.48</v>
      </c>
    </row>
    <row r="64" spans="1:21" x14ac:dyDescent="0.2">
      <c r="B64" s="16">
        <v>10</v>
      </c>
      <c r="C64" s="37">
        <f t="shared" si="6"/>
        <v>1.8140000000000001</v>
      </c>
    </row>
    <row r="65" spans="1:6" x14ac:dyDescent="0.2">
      <c r="B65" s="16">
        <v>20</v>
      </c>
      <c r="C65" s="37">
        <f t="shared" si="6"/>
        <v>2.2559999999999998</v>
      </c>
    </row>
    <row r="66" spans="1:6" x14ac:dyDescent="0.2">
      <c r="B66" s="16">
        <v>30</v>
      </c>
      <c r="C66" s="37">
        <f t="shared" si="6"/>
        <v>2.5110000000000001</v>
      </c>
    </row>
    <row r="67" spans="1:6" x14ac:dyDescent="0.2">
      <c r="B67" s="16">
        <v>40</v>
      </c>
      <c r="C67" s="37">
        <f t="shared" si="6"/>
        <v>2.7090000000000001</v>
      </c>
    </row>
    <row r="68" spans="1:6" x14ac:dyDescent="0.2">
      <c r="B68" s="17">
        <v>50</v>
      </c>
      <c r="C68" s="38">
        <f t="shared" si="6"/>
        <v>2.887</v>
      </c>
    </row>
    <row r="71" spans="1:6" x14ac:dyDescent="0.2">
      <c r="F71" s="70"/>
    </row>
    <row r="75" spans="1:6" x14ac:dyDescent="0.2">
      <c r="A75" t="s">
        <v>66</v>
      </c>
    </row>
    <row r="76" spans="1:6" x14ac:dyDescent="0.2">
      <c r="A76" s="39" t="s">
        <v>67</v>
      </c>
    </row>
    <row r="77" spans="1:6" x14ac:dyDescent="0.2">
      <c r="A77" t="s">
        <v>68</v>
      </c>
    </row>
    <row r="78" spans="1:6" x14ac:dyDescent="0.2">
      <c r="A78" t="s">
        <v>69</v>
      </c>
    </row>
    <row r="79" spans="1:6" x14ac:dyDescent="0.2">
      <c r="A79" t="s">
        <v>70</v>
      </c>
    </row>
    <row r="81" spans="1:19" x14ac:dyDescent="0.2">
      <c r="E81" s="64" t="s">
        <v>81</v>
      </c>
    </row>
    <row r="82" spans="1:19" x14ac:dyDescent="0.2">
      <c r="B82" s="39" t="s">
        <v>48</v>
      </c>
      <c r="E82" s="65" t="s">
        <v>82</v>
      </c>
      <c r="R82" s="39" t="s">
        <v>49</v>
      </c>
    </row>
    <row r="83" spans="1:19" x14ac:dyDescent="0.2">
      <c r="E83" s="65" t="s">
        <v>83</v>
      </c>
    </row>
    <row r="84" spans="1:19" x14ac:dyDescent="0.2">
      <c r="A84" s="42" t="s">
        <v>60</v>
      </c>
      <c r="B84" s="18" t="s">
        <v>18</v>
      </c>
      <c r="C84" s="52" t="s">
        <v>59</v>
      </c>
      <c r="E84" s="71">
        <f>0.86/0.823</f>
        <v>1.0449574726609965</v>
      </c>
      <c r="R84" s="18" t="s">
        <v>18</v>
      </c>
      <c r="S84" s="52" t="s">
        <v>59</v>
      </c>
    </row>
    <row r="85" spans="1:19" x14ac:dyDescent="0.2">
      <c r="A85" s="43">
        <v>0.86</v>
      </c>
      <c r="B85" s="16">
        <v>1</v>
      </c>
      <c r="C85" s="43">
        <v>0.82299999999999995</v>
      </c>
      <c r="E85" s="66">
        <f>C85*E$84</f>
        <v>0.8600000000000001</v>
      </c>
      <c r="R85" s="16">
        <v>1</v>
      </c>
      <c r="S85" s="43">
        <v>0.86</v>
      </c>
    </row>
    <row r="86" spans="1:19" x14ac:dyDescent="0.2">
      <c r="A86" s="44">
        <v>0.80800000000000005</v>
      </c>
      <c r="B86" s="16">
        <v>2</v>
      </c>
      <c r="C86" s="44">
        <v>0.75</v>
      </c>
      <c r="D86" s="44">
        <f>C85-C86</f>
        <v>7.2999999999999954E-2</v>
      </c>
      <c r="E86" s="67">
        <f t="shared" ref="E86:E94" si="7">C86*E$84</f>
        <v>0.7837181044957473</v>
      </c>
      <c r="R86" s="16">
        <v>2</v>
      </c>
      <c r="S86" s="44">
        <v>0.81899999999999995</v>
      </c>
    </row>
    <row r="87" spans="1:19" x14ac:dyDescent="0.2">
      <c r="A87" s="45">
        <v>0.77</v>
      </c>
      <c r="B87" s="16">
        <v>3</v>
      </c>
      <c r="C87" s="45">
        <v>0.71</v>
      </c>
      <c r="D87" s="45">
        <f t="shared" ref="D87:D94" si="8">C86-C87</f>
        <v>4.0000000000000036E-2</v>
      </c>
      <c r="E87" s="68">
        <f t="shared" si="7"/>
        <v>0.74191980558930748</v>
      </c>
      <c r="R87" s="16">
        <v>3</v>
      </c>
      <c r="S87" s="45">
        <v>0.78100000000000003</v>
      </c>
    </row>
    <row r="88" spans="1:19" x14ac:dyDescent="0.2">
      <c r="A88" s="45">
        <v>0.74</v>
      </c>
      <c r="B88" s="16">
        <v>4</v>
      </c>
      <c r="C88" s="45">
        <v>0.7</v>
      </c>
      <c r="D88" s="45">
        <f t="shared" si="8"/>
        <v>1.0000000000000009E-2</v>
      </c>
      <c r="E88" s="68">
        <f t="shared" si="7"/>
        <v>0.73147023086269747</v>
      </c>
      <c r="R88" s="16">
        <v>4</v>
      </c>
      <c r="S88" s="45">
        <v>0.747</v>
      </c>
    </row>
    <row r="89" spans="1:19" x14ac:dyDescent="0.2">
      <c r="A89" s="44">
        <v>0.71499999999999997</v>
      </c>
      <c r="B89" s="16">
        <v>5</v>
      </c>
      <c r="C89" s="44">
        <v>0.68899999999999995</v>
      </c>
      <c r="D89" s="44">
        <f t="shared" si="8"/>
        <v>1.100000000000001E-2</v>
      </c>
      <c r="E89" s="67">
        <f t="shared" si="7"/>
        <v>0.71997569866342648</v>
      </c>
      <c r="R89" s="16">
        <v>5</v>
      </c>
      <c r="S89" s="44">
        <v>0.72099999999999997</v>
      </c>
    </row>
    <row r="90" spans="1:19" x14ac:dyDescent="0.2">
      <c r="A90" s="45">
        <v>0.7</v>
      </c>
      <c r="B90" s="16">
        <v>10</v>
      </c>
      <c r="C90" s="45">
        <v>0.67</v>
      </c>
      <c r="D90" s="45">
        <f t="shared" si="8"/>
        <v>1.8999999999999906E-2</v>
      </c>
      <c r="E90" s="68">
        <f t="shared" si="7"/>
        <v>0.70012150668286766</v>
      </c>
      <c r="R90" s="16">
        <v>10</v>
      </c>
      <c r="S90" s="45">
        <v>0.7</v>
      </c>
    </row>
    <row r="91" spans="1:19" x14ac:dyDescent="0.2">
      <c r="A91" s="45">
        <v>0.7</v>
      </c>
      <c r="B91" s="16">
        <v>20</v>
      </c>
      <c r="C91" s="45">
        <v>0.67</v>
      </c>
      <c r="D91" s="45">
        <f t="shared" si="8"/>
        <v>0</v>
      </c>
      <c r="E91" s="68">
        <f t="shared" si="7"/>
        <v>0.70012150668286766</v>
      </c>
      <c r="R91" s="16">
        <v>20</v>
      </c>
      <c r="S91" s="45">
        <v>0.7</v>
      </c>
    </row>
    <row r="92" spans="1:19" x14ac:dyDescent="0.2">
      <c r="A92" s="45">
        <v>0.7</v>
      </c>
      <c r="B92" s="16">
        <v>30</v>
      </c>
      <c r="C92" s="45">
        <v>0.67</v>
      </c>
      <c r="D92" s="45">
        <f t="shared" si="8"/>
        <v>0</v>
      </c>
      <c r="E92" s="68">
        <f t="shared" si="7"/>
        <v>0.70012150668286766</v>
      </c>
      <c r="R92" s="16">
        <v>30</v>
      </c>
      <c r="S92" s="45">
        <v>0.7</v>
      </c>
    </row>
    <row r="93" spans="1:19" x14ac:dyDescent="0.2">
      <c r="A93" s="45">
        <v>0.7</v>
      </c>
      <c r="B93" s="16">
        <v>40</v>
      </c>
      <c r="C93" s="45">
        <v>0.67</v>
      </c>
      <c r="D93" s="45">
        <f t="shared" si="8"/>
        <v>0</v>
      </c>
      <c r="E93" s="68">
        <f t="shared" si="7"/>
        <v>0.70012150668286766</v>
      </c>
      <c r="R93" s="16">
        <v>40</v>
      </c>
      <c r="S93" s="45">
        <v>0.7</v>
      </c>
    </row>
    <row r="94" spans="1:19" x14ac:dyDescent="0.2">
      <c r="A94" s="46">
        <v>0.7</v>
      </c>
      <c r="B94" s="17">
        <v>50</v>
      </c>
      <c r="C94" s="46">
        <v>0.67</v>
      </c>
      <c r="D94" s="46">
        <f t="shared" si="8"/>
        <v>0</v>
      </c>
      <c r="E94" s="69">
        <f t="shared" si="7"/>
        <v>0.70012150668286766</v>
      </c>
      <c r="R94" s="17">
        <v>50</v>
      </c>
      <c r="S94" s="46">
        <v>0.7</v>
      </c>
    </row>
    <row r="100" spans="1:22" ht="13.5" thickBot="1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ht="13.5" thickTop="1" x14ac:dyDescent="0.2"/>
    <row r="103" spans="1:22" x14ac:dyDescent="0.2">
      <c r="A103" t="s">
        <v>76</v>
      </c>
    </row>
    <row r="109" spans="1:22" x14ac:dyDescent="0.2">
      <c r="B109" s="39" t="s">
        <v>50</v>
      </c>
      <c r="R109" s="39" t="s">
        <v>51</v>
      </c>
    </row>
    <row r="111" spans="1:22" x14ac:dyDescent="0.2">
      <c r="A111" s="42" t="s">
        <v>60</v>
      </c>
      <c r="B111" s="18" t="s">
        <v>18</v>
      </c>
      <c r="C111" s="19" t="s">
        <v>1</v>
      </c>
      <c r="R111" s="18" t="s">
        <v>18</v>
      </c>
      <c r="S111" s="19" t="s">
        <v>1</v>
      </c>
    </row>
    <row r="112" spans="1:22" x14ac:dyDescent="0.2">
      <c r="B112" s="16">
        <v>1</v>
      </c>
      <c r="C112" s="47">
        <v>48</v>
      </c>
      <c r="D112" s="48"/>
      <c r="R112" s="16">
        <v>1</v>
      </c>
      <c r="S112" s="47">
        <v>48</v>
      </c>
    </row>
    <row r="113" spans="2:19" x14ac:dyDescent="0.2">
      <c r="B113" s="16">
        <v>2</v>
      </c>
      <c r="C113" s="49">
        <v>72</v>
      </c>
      <c r="D113" s="49">
        <f>C112-C113</f>
        <v>-24</v>
      </c>
      <c r="R113" s="16">
        <v>2</v>
      </c>
      <c r="S113" s="49">
        <v>72</v>
      </c>
    </row>
    <row r="114" spans="2:19" x14ac:dyDescent="0.2">
      <c r="B114" s="16">
        <v>3</v>
      </c>
      <c r="C114" s="50">
        <v>94</v>
      </c>
      <c r="D114" s="50">
        <f t="shared" ref="D114:D121" si="9">C113-C114</f>
        <v>-22</v>
      </c>
      <c r="R114" s="16">
        <v>3</v>
      </c>
      <c r="S114" s="50">
        <v>94</v>
      </c>
    </row>
    <row r="115" spans="2:19" x14ac:dyDescent="0.2">
      <c r="B115" s="16">
        <v>4</v>
      </c>
      <c r="C115" s="50">
        <v>114</v>
      </c>
      <c r="D115" s="50">
        <f t="shared" si="9"/>
        <v>-20</v>
      </c>
      <c r="R115" s="16">
        <v>4</v>
      </c>
      <c r="S115" s="50">
        <v>114</v>
      </c>
    </row>
    <row r="116" spans="2:19" x14ac:dyDescent="0.2">
      <c r="B116" s="16">
        <v>5</v>
      </c>
      <c r="C116" s="49">
        <v>134</v>
      </c>
      <c r="D116" s="49">
        <f t="shared" si="9"/>
        <v>-20</v>
      </c>
      <c r="R116" s="16">
        <v>5</v>
      </c>
      <c r="S116" s="49">
        <v>134</v>
      </c>
    </row>
    <row r="117" spans="2:19" x14ac:dyDescent="0.2">
      <c r="B117" s="16">
        <v>10</v>
      </c>
      <c r="C117" s="50">
        <v>211</v>
      </c>
      <c r="D117" s="50">
        <f t="shared" si="9"/>
        <v>-77</v>
      </c>
      <c r="R117" s="16">
        <v>10</v>
      </c>
      <c r="S117" s="50">
        <v>211</v>
      </c>
    </row>
    <row r="118" spans="2:19" x14ac:dyDescent="0.2">
      <c r="B118" s="16">
        <v>20</v>
      </c>
      <c r="C118" s="50">
        <v>336</v>
      </c>
      <c r="D118" s="50">
        <f t="shared" si="9"/>
        <v>-125</v>
      </c>
      <c r="R118" s="16">
        <v>20</v>
      </c>
      <c r="S118" s="50">
        <v>336</v>
      </c>
    </row>
    <row r="119" spans="2:19" x14ac:dyDescent="0.2">
      <c r="B119" s="16">
        <v>30</v>
      </c>
      <c r="C119" s="50">
        <v>449</v>
      </c>
      <c r="D119" s="50">
        <f t="shared" si="9"/>
        <v>-113</v>
      </c>
      <c r="R119" s="16">
        <v>30</v>
      </c>
      <c r="S119" s="50">
        <v>449</v>
      </c>
    </row>
    <row r="120" spans="2:19" x14ac:dyDescent="0.2">
      <c r="B120" s="16">
        <v>40</v>
      </c>
      <c r="C120" s="50">
        <v>550</v>
      </c>
      <c r="D120" s="50">
        <f t="shared" si="9"/>
        <v>-101</v>
      </c>
      <c r="R120" s="16">
        <v>40</v>
      </c>
      <c r="S120" s="50">
        <v>550</v>
      </c>
    </row>
    <row r="121" spans="2:19" x14ac:dyDescent="0.2">
      <c r="B121" s="17">
        <v>50</v>
      </c>
      <c r="C121" s="51">
        <v>640</v>
      </c>
      <c r="D121" s="51">
        <f t="shared" si="9"/>
        <v>-90</v>
      </c>
      <c r="R121" s="17">
        <v>50</v>
      </c>
      <c r="S121" s="51">
        <v>640</v>
      </c>
    </row>
    <row r="133" spans="1:21" x14ac:dyDescent="0.2">
      <c r="B133" s="39" t="s">
        <v>52</v>
      </c>
      <c r="R133" s="39" t="s">
        <v>53</v>
      </c>
    </row>
    <row r="135" spans="1:21" x14ac:dyDescent="0.2">
      <c r="A135" s="42" t="s">
        <v>60</v>
      </c>
      <c r="B135" s="18" t="s">
        <v>18</v>
      </c>
      <c r="C135" s="52" t="s">
        <v>54</v>
      </c>
      <c r="R135" s="18" t="s">
        <v>18</v>
      </c>
      <c r="S135" s="52" t="s">
        <v>55</v>
      </c>
      <c r="T135" s="52" t="s">
        <v>56</v>
      </c>
      <c r="U135" s="52" t="s">
        <v>57</v>
      </c>
    </row>
    <row r="136" spans="1:21" x14ac:dyDescent="0.2">
      <c r="B136" s="16">
        <v>1</v>
      </c>
      <c r="C136" s="47">
        <v>36</v>
      </c>
      <c r="D136" s="48"/>
      <c r="R136" s="16">
        <v>1</v>
      </c>
      <c r="S136" s="47">
        <v>36</v>
      </c>
      <c r="T136" s="47">
        <v>31</v>
      </c>
      <c r="U136" s="47">
        <v>25</v>
      </c>
    </row>
    <row r="137" spans="1:21" x14ac:dyDescent="0.2">
      <c r="B137" s="16">
        <v>2</v>
      </c>
      <c r="C137" s="49">
        <v>64</v>
      </c>
      <c r="D137" s="49">
        <f>C136-C137</f>
        <v>-28</v>
      </c>
      <c r="R137" s="16">
        <v>2</v>
      </c>
      <c r="S137" s="49">
        <v>64</v>
      </c>
      <c r="T137" s="49">
        <v>59</v>
      </c>
      <c r="U137" s="49">
        <v>51</v>
      </c>
    </row>
    <row r="138" spans="1:21" x14ac:dyDescent="0.2">
      <c r="B138" s="16">
        <v>3</v>
      </c>
      <c r="C138" s="50">
        <v>87</v>
      </c>
      <c r="D138" s="50">
        <f t="shared" ref="D138:D145" si="10">C137-C138</f>
        <v>-23</v>
      </c>
      <c r="R138" s="16">
        <v>3</v>
      </c>
      <c r="S138" s="50">
        <v>87</v>
      </c>
      <c r="T138" s="50">
        <v>85</v>
      </c>
      <c r="U138" s="50">
        <v>76</v>
      </c>
    </row>
    <row r="139" spans="1:21" x14ac:dyDescent="0.2">
      <c r="B139" s="16">
        <v>4</v>
      </c>
      <c r="C139" s="50">
        <v>109</v>
      </c>
      <c r="D139" s="50">
        <f t="shared" si="10"/>
        <v>-22</v>
      </c>
      <c r="R139" s="16">
        <v>4</v>
      </c>
      <c r="S139" s="50">
        <v>109</v>
      </c>
      <c r="T139" s="50">
        <v>110</v>
      </c>
      <c r="U139" s="50">
        <v>102</v>
      </c>
    </row>
    <row r="140" spans="1:21" x14ac:dyDescent="0.2">
      <c r="B140" s="16">
        <v>5</v>
      </c>
      <c r="C140" s="49">
        <v>130</v>
      </c>
      <c r="D140" s="49">
        <f t="shared" si="10"/>
        <v>-21</v>
      </c>
      <c r="R140" s="16">
        <v>5</v>
      </c>
      <c r="S140" s="49">
        <v>130</v>
      </c>
      <c r="T140" s="49">
        <v>132</v>
      </c>
      <c r="U140" s="49">
        <v>127</v>
      </c>
    </row>
    <row r="141" spans="1:21" x14ac:dyDescent="0.2">
      <c r="B141" s="16">
        <v>10</v>
      </c>
      <c r="C141" s="50">
        <v>254</v>
      </c>
      <c r="D141" s="50">
        <f t="shared" si="10"/>
        <v>-124</v>
      </c>
      <c r="R141" s="16">
        <v>10</v>
      </c>
      <c r="S141" s="50">
        <v>254</v>
      </c>
      <c r="T141" s="50">
        <v>257</v>
      </c>
      <c r="U141" s="50">
        <v>254</v>
      </c>
    </row>
    <row r="142" spans="1:21" x14ac:dyDescent="0.2">
      <c r="B142" s="16">
        <v>20</v>
      </c>
      <c r="C142" s="50">
        <v>508</v>
      </c>
      <c r="D142" s="50">
        <f t="shared" si="10"/>
        <v>-254</v>
      </c>
      <c r="R142" s="16">
        <v>20</v>
      </c>
      <c r="S142" s="50">
        <v>508</v>
      </c>
      <c r="T142" s="50">
        <v>508</v>
      </c>
      <c r="U142" s="50">
        <v>508</v>
      </c>
    </row>
    <row r="143" spans="1:21" x14ac:dyDescent="0.2">
      <c r="B143" s="16">
        <v>30</v>
      </c>
      <c r="C143" s="50">
        <v>761</v>
      </c>
      <c r="D143" s="50">
        <f t="shared" si="10"/>
        <v>-253</v>
      </c>
      <c r="R143" s="16">
        <v>30</v>
      </c>
      <c r="S143" s="50">
        <v>761</v>
      </c>
      <c r="T143" s="50">
        <v>761</v>
      </c>
      <c r="U143" s="50">
        <v>761</v>
      </c>
    </row>
    <row r="144" spans="1:21" x14ac:dyDescent="0.2">
      <c r="B144" s="16">
        <v>40</v>
      </c>
      <c r="C144" s="50">
        <v>1015</v>
      </c>
      <c r="D144" s="50">
        <f t="shared" si="10"/>
        <v>-254</v>
      </c>
      <c r="R144" s="16">
        <v>40</v>
      </c>
      <c r="S144" s="50">
        <v>1015</v>
      </c>
      <c r="T144" s="50">
        <v>1015</v>
      </c>
      <c r="U144" s="50">
        <v>1015</v>
      </c>
    </row>
    <row r="145" spans="2:21" x14ac:dyDescent="0.2">
      <c r="B145" s="17">
        <v>50</v>
      </c>
      <c r="C145" s="51">
        <v>1269</v>
      </c>
      <c r="D145" s="51">
        <f t="shared" si="10"/>
        <v>-254</v>
      </c>
      <c r="R145" s="17">
        <v>50</v>
      </c>
      <c r="S145" s="51">
        <v>1269</v>
      </c>
      <c r="T145" s="51">
        <v>1269</v>
      </c>
      <c r="U145" s="51">
        <v>1269</v>
      </c>
    </row>
  </sheetData>
  <pageMargins left="0.45" right="0.45" top="0.75" bottom="0.75" header="0.3" footer="0.3"/>
  <pageSetup scale="8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soft-stiff01</vt:lpstr>
      <vt:lpstr>soft-stiff02</vt:lpstr>
      <vt:lpstr>Sheet2</vt:lpstr>
      <vt:lpstr>Sheet3</vt:lpstr>
      <vt:lpstr>'soft-stiff01'!Print_Area</vt:lpstr>
      <vt:lpstr>'soft-stiff02'!Print_Area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2018-10-22T04:53:40Z</cp:lastPrinted>
  <dcterms:created xsi:type="dcterms:W3CDTF">2018-10-21T22:55:13Z</dcterms:created>
  <dcterms:modified xsi:type="dcterms:W3CDTF">2018-10-26T06:55:03Z</dcterms:modified>
</cp:coreProperties>
</file>