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mp\jaguar_vdb\vdb2\vdb\excel\"/>
    </mc:Choice>
  </mc:AlternateContent>
  <xr:revisionPtr revIDLastSave="0" documentId="13_ncr:1_{64EC48F7-51B0-4617-A5E5-CE404B8C4300}" xr6:coauthVersionLast="47" xr6:coauthVersionMax="47" xr10:uidLastSave="{00000000-0000-0000-0000-000000000000}"/>
  <bookViews>
    <workbookView xWindow="3855" yWindow="2940" windowWidth="18000" windowHeight="9360" xr2:uid="{00000000-000D-0000-FFFF-FFFF00000000}"/>
  </bookViews>
  <sheets>
    <sheet name="r-zeta_formula_fk_example" sheetId="1" r:id="rId1"/>
    <sheet name="r-zeta_formula_sh_example" sheetId="5" r:id="rId2"/>
    <sheet name="Sheet2" sheetId="2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I57" i="5" l="1"/>
  <c r="J57" i="5" s="1"/>
  <c r="K57" i="5" s="1"/>
  <c r="I58" i="5"/>
  <c r="J58" i="5" s="1"/>
  <c r="K58" i="5" s="1"/>
  <c r="I59" i="5"/>
  <c r="J59" i="5" s="1"/>
  <c r="K59" i="5" s="1"/>
  <c r="I60" i="5"/>
  <c r="J60" i="5" s="1"/>
  <c r="K60" i="5" s="1"/>
  <c r="I61" i="5"/>
  <c r="I62" i="5"/>
  <c r="I63" i="5"/>
  <c r="I64" i="5"/>
  <c r="I65" i="5"/>
  <c r="J65" i="5" s="1"/>
  <c r="K65" i="5" s="1"/>
  <c r="I56" i="5"/>
  <c r="J56" i="5" s="1"/>
  <c r="K56" i="5" s="1"/>
  <c r="J64" i="5"/>
  <c r="K64" i="5" s="1"/>
  <c r="J63" i="5"/>
  <c r="K63" i="5" s="1"/>
  <c r="J62" i="5"/>
  <c r="K62" i="5" s="1"/>
  <c r="J61" i="5"/>
  <c r="K61" i="5" s="1"/>
  <c r="J33" i="5"/>
  <c r="G33" i="5"/>
  <c r="J31" i="5"/>
  <c r="G31" i="5"/>
  <c r="I58" i="1"/>
  <c r="J58" i="1" s="1"/>
  <c r="K58" i="1" s="1"/>
  <c r="I59" i="1"/>
  <c r="J59" i="1" s="1"/>
  <c r="K59" i="1" s="1"/>
  <c r="I60" i="1"/>
  <c r="I61" i="1"/>
  <c r="I62" i="1"/>
  <c r="J62" i="1" s="1"/>
  <c r="K62" i="1" s="1"/>
  <c r="I64" i="1"/>
  <c r="J64" i="1" s="1"/>
  <c r="K64" i="1" s="1"/>
  <c r="I65" i="1"/>
  <c r="J65" i="1" s="1"/>
  <c r="K65" i="1" s="1"/>
  <c r="I67" i="1"/>
  <c r="I57" i="1"/>
  <c r="J57" i="1" s="1"/>
  <c r="J60" i="1" l="1"/>
  <c r="K60" i="1" s="1"/>
  <c r="I68" i="1"/>
  <c r="J68" i="1" s="1"/>
  <c r="K68" i="1" s="1"/>
  <c r="I66" i="1"/>
  <c r="J66" i="1" s="1"/>
  <c r="K66" i="1" s="1"/>
  <c r="I63" i="1"/>
  <c r="J63" i="1" s="1"/>
  <c r="K63" i="1" s="1"/>
  <c r="J61" i="1"/>
  <c r="K61" i="1" s="1"/>
  <c r="J67" i="1"/>
  <c r="K67" i="1" s="1"/>
  <c r="K57" i="1"/>
  <c r="G32" i="1" l="1"/>
  <c r="G34" i="1" s="1"/>
  <c r="J32" i="1"/>
  <c r="J34" i="1" s="1"/>
  <c r="G17" i="1" l="1"/>
</calcChain>
</file>

<file path=xl/sharedStrings.xml><?xml version="1.0" encoding="utf-8"?>
<sst xmlns="http://schemas.openxmlformats.org/spreadsheetml/2006/main" count="114" uniqueCount="74">
  <si>
    <t xml:space="preserve"> &lt;- f unsprung</t>
  </si>
  <si>
    <t xml:space="preserve"> &lt;- f chassis</t>
  </si>
  <si>
    <t xml:space="preserve"> rear bias -&gt;</t>
  </si>
  <si>
    <t xml:space="preserve"> rear wt -&gt;</t>
  </si>
  <si>
    <t xml:space="preserve"> r unsprung -&gt;</t>
  </si>
  <si>
    <t xml:space="preserve"> r chassis -&gt;</t>
  </si>
  <si>
    <t xml:space="preserve"> ips</t>
  </si>
  <si>
    <t>FORK LEVERAGE RATIO</t>
  </si>
  <si>
    <t xml:space="preserve"> front rake angle</t>
  </si>
  <si>
    <t>ro wogas</t>
  </si>
  <si>
    <t>The r-zeta formula needs the front leverage ratio.</t>
  </si>
  <si>
    <t xml:space="preserve"> calculated leverage ratio</t>
  </si>
  <si>
    <t>BIKE WEIGHT SPLIT</t>
  </si>
  <si>
    <t xml:space="preserve"> bike weight</t>
  </si>
  <si>
    <t>Inputs</t>
  </si>
  <si>
    <t>lev.ratio</t>
  </si>
  <si>
    <t>[-]</t>
  </si>
  <si>
    <t>c.damp</t>
  </si>
  <si>
    <t>c-zeta</t>
  </si>
  <si>
    <t>spr.rate</t>
  </si>
  <si>
    <t>[kg/mm]</t>
  </si>
  <si>
    <t>[lbm]</t>
  </si>
  <si>
    <t xml:space="preserve"> A.</t>
  </si>
  <si>
    <t xml:space="preserve"> B.</t>
  </si>
  <si>
    <t xml:space="preserve"> C.</t>
  </si>
  <si>
    <t>m.chassis</t>
  </si>
  <si>
    <t>The r-zeta formula is for both forks so the dyno numbers are doubled.</t>
  </si>
  <si>
    <t>double</t>
  </si>
  <si>
    <t xml:space="preserve"> (damp coefficient)</t>
  </si>
  <si>
    <t>The r-zeta formula also needs the front chassis weight.</t>
  </si>
  <si>
    <t xml:space="preserve"> 4-20-24</t>
  </si>
  <si>
    <t xml:space="preserve"> 8-3-23</t>
  </si>
  <si>
    <t xml:space="preserve">The r-zeta formula also needs the rebound force as measured on the dyno. </t>
  </si>
  <si>
    <t xml:space="preserve"> ZETA CALCLUATON</t>
  </si>
  <si>
    <t xml:space="preserve">This weight split is from   (3670f) 2020 XCF 350.  </t>
  </si>
  <si>
    <t xml:space="preserve">We use this  weight and weight split for in ValvingLogic and ReStackor for all 16-23 calculations. </t>
  </si>
  <si>
    <t xml:space="preserve"> --------&gt;</t>
  </si>
  <si>
    <t xml:space="preserve"> NOTE:  On the Sh Lev Ratio tab, for example, you can enter the chassis weight. </t>
  </si>
  <si>
    <t xml:space="preserve"> &lt;- front wt  [lbs]</t>
  </si>
  <si>
    <t xml:space="preserve"> &lt;- front bias  [%]</t>
  </si>
  <si>
    <t xml:space="preserve"> [lbs]</t>
  </si>
  <si>
    <t>reb force</t>
  </si>
  <si>
    <t xml:space="preserve"> [1 leg]</t>
  </si>
  <si>
    <t xml:space="preserve"> (1 / .898 = 1.11)</t>
  </si>
  <si>
    <t xml:space="preserve">This r-zeta example is for the forks.  </t>
  </si>
  <si>
    <t>You can compare this page with fork test:</t>
  </si>
  <si>
    <t>On  'Fk Fhl Calc'  tab there are a couple different bikes and their fork rake angle.</t>
  </si>
  <si>
    <t>I always test one fork cartridge.</t>
  </si>
  <si>
    <t>(ro wogas = rebound open without gas)</t>
  </si>
  <si>
    <t>FORK PRESSURE TESTING</t>
  </si>
  <si>
    <t>[view forumula in cell K56]</t>
  </si>
  <si>
    <t xml:space="preserve">    &lt;- rounded -&gt;</t>
  </si>
  <si>
    <t xml:space="preserve">This r-zeta example is for the shocks.  </t>
  </si>
  <si>
    <t xml:space="preserve"> (3594s)   2019 XCF 350</t>
  </si>
  <si>
    <t xml:space="preserve"> (3583f)   2019 XCF 350</t>
  </si>
  <si>
    <t>You can compare this page with shock test:</t>
  </si>
  <si>
    <t>The r-zeta formula needs the rear leverage ratio.</t>
  </si>
  <si>
    <t>Rear leverage ratios have to be measured.</t>
  </si>
  <si>
    <t>Fork LR is calculated from the rake angle.</t>
  </si>
  <si>
    <t>'Fk Lev Ratio' tab has additional info.</t>
  </si>
  <si>
    <t>See  'Sh Lev Ratio' tab.</t>
  </si>
  <si>
    <t>SHOCK LEVERAGE RATIO</t>
  </si>
  <si>
    <t xml:space="preserve">  See  'Sh Lev Ratio' tab</t>
  </si>
  <si>
    <t>The r-zeta formula also needs the rear chassis weight.</t>
  </si>
  <si>
    <t xml:space="preserve">                But on some pages it's hard wired for both fork and shock at 85 lbs.</t>
  </si>
  <si>
    <t>SHOCK PRESSURE TESTING</t>
  </si>
  <si>
    <t>The shock is tested without spring.</t>
  </si>
  <si>
    <t>The dyno test numbers include cartridge seal drag   (trivia, usually about 1.5 lbs, +/-).</t>
  </si>
  <si>
    <t>The dyno test numbers include drag force, but gas force is removed.</t>
  </si>
  <si>
    <t>[shock]</t>
  </si>
  <si>
    <t>force not</t>
  </si>
  <si>
    <t>doubled</t>
  </si>
  <si>
    <t xml:space="preserve"> &lt;-- Lev ratio found at:   ValvingLogic &gt; Sh Lev Ratio tab</t>
  </si>
  <si>
    <t xml:space="preserve">      To keep it simple (and because the lev ratio changes throughtout the stroke), we always LR at 100mm wheel travel.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</si>
</sst>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70C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i/>
      <sz val="11"/>
      <color theme="1"/>
      <name val="Calibri"/>
      <family val="2"/>
    </font>
    <font>
      <sz val="11"/>
      <color rgb="FF0070C0"/>
      <name val="Calibri"/>
      <family val="2"/>
    </font>
    <font>
      <u/>
      <sz val="11"/>
      <color theme="1"/>
      <name val="Calibri"/>
      <family val="2"/>
    </font>
    <font>
      <sz val="11"/>
      <color theme="5" tint="-0.249977111117893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quotePrefix="1" applyBorder="1" applyAlignment="1">
      <alignment horizontal="center"/>
    </xf>
    <xf numFmtId="0" fontId="5" fillId="0" borderId="0" xfId="0" quotePrefix="1" applyFont="1" applyAlignment="1">
      <alignment horizontal="right"/>
    </xf>
    <xf numFmtId="0" fontId="5" fillId="0" borderId="0" xfId="0" applyFont="1"/>
    <xf numFmtId="0" fontId="4" fillId="0" borderId="0" xfId="0" quotePrefix="1" applyFont="1" applyAlignment="1">
      <alignment horizontal="left"/>
    </xf>
    <xf numFmtId="0" fontId="4" fillId="0" borderId="7" xfId="0" quotePrefix="1" applyFont="1" applyBorder="1" applyAlignment="1">
      <alignment horizontal="left"/>
    </xf>
    <xf numFmtId="0" fontId="5" fillId="0" borderId="7" xfId="0" quotePrefix="1" applyFont="1" applyBorder="1" applyAlignment="1">
      <alignment horizontal="right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" fillId="0" borderId="0" xfId="0" applyFont="1"/>
    <xf numFmtId="0" fontId="2" fillId="0" borderId="0" xfId="0" quotePrefix="1" applyFont="1" applyAlignment="1">
      <alignment horizontal="left"/>
    </xf>
    <xf numFmtId="165" fontId="2" fillId="0" borderId="0" xfId="0" applyNumberFormat="1" applyFont="1"/>
    <xf numFmtId="164" fontId="0" fillId="0" borderId="0" xfId="0" applyNumberFormat="1" applyAlignment="1">
      <alignment horizontal="center"/>
    </xf>
    <xf numFmtId="0" fontId="7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165" fontId="2" fillId="0" borderId="9" xfId="0" applyNumberFormat="1" applyFont="1" applyBorder="1"/>
    <xf numFmtId="0" fontId="8" fillId="2" borderId="12" xfId="0" applyFont="1" applyFill="1" applyBorder="1"/>
    <xf numFmtId="0" fontId="9" fillId="0" borderId="2" xfId="0" applyFont="1" applyBorder="1"/>
    <xf numFmtId="0" fontId="9" fillId="0" borderId="3" xfId="0" applyFont="1" applyBorder="1"/>
    <xf numFmtId="0" fontId="9" fillId="0" borderId="0" xfId="0" applyFont="1"/>
    <xf numFmtId="0" fontId="9" fillId="2" borderId="0" xfId="0" applyFont="1" applyFill="1"/>
    <xf numFmtId="0" fontId="9" fillId="2" borderId="0" xfId="0" quotePrefix="1" applyFont="1" applyFill="1" applyAlignment="1">
      <alignment horizontal="center"/>
    </xf>
    <xf numFmtId="0" fontId="10" fillId="2" borderId="0" xfId="0" quotePrefix="1" applyFont="1" applyFill="1" applyAlignment="1">
      <alignment horizontal="left"/>
    </xf>
    <xf numFmtId="0" fontId="8" fillId="0" borderId="4" xfId="0" quotePrefix="1" applyFont="1" applyBorder="1" applyAlignment="1">
      <alignment horizontal="left"/>
    </xf>
    <xf numFmtId="0" fontId="11" fillId="0" borderId="0" xfId="0" applyFont="1"/>
    <xf numFmtId="0" fontId="13" fillId="2" borderId="0" xfId="0" applyFont="1" applyFill="1" applyAlignment="1">
      <alignment horizontal="center"/>
    </xf>
    <xf numFmtId="0" fontId="13" fillId="2" borderId="0" xfId="0" quotePrefix="1" applyFont="1" applyFill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6" xfId="0" quotePrefix="1" applyFont="1" applyBorder="1" applyAlignment="1">
      <alignment horizontal="left"/>
    </xf>
    <xf numFmtId="0" fontId="11" fillId="0" borderId="7" xfId="0" applyFont="1" applyBorder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3" borderId="0" xfId="0" applyFont="1" applyFill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12" fillId="0" borderId="8" xfId="0" applyFont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2" fontId="14" fillId="0" borderId="0" xfId="0" applyNumberFormat="1" applyFont="1" applyAlignment="1">
      <alignment horizontal="center" vertical="center" wrapText="1"/>
    </xf>
    <xf numFmtId="2" fontId="14" fillId="3" borderId="0" xfId="0" applyNumberFormat="1" applyFont="1" applyFill="1" applyAlignment="1">
      <alignment horizontal="center" vertical="center" wrapText="1"/>
    </xf>
    <xf numFmtId="0" fontId="6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/>
    <xf numFmtId="164" fontId="12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165" fontId="2" fillId="4" borderId="4" xfId="0" applyNumberFormat="1" applyFont="1" applyFill="1" applyBorder="1"/>
    <xf numFmtId="0" fontId="15" fillId="0" borderId="6" xfId="0" applyFont="1" applyBorder="1"/>
    <xf numFmtId="0" fontId="15" fillId="0" borderId="7" xfId="0" applyFont="1" applyBorder="1"/>
    <xf numFmtId="0" fontId="1" fillId="0" borderId="10" xfId="0" quotePrefix="1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quotePrefix="1" applyFont="1" applyBorder="1" applyAlignment="1">
      <alignment horizontal="left"/>
    </xf>
    <xf numFmtId="165" fontId="2" fillId="0" borderId="4" xfId="0" applyNumberFormat="1" applyFont="1" applyBorder="1"/>
    <xf numFmtId="0" fontId="16" fillId="0" borderId="1" xfId="0" applyFont="1" applyBorder="1"/>
    <xf numFmtId="0" fontId="17" fillId="2" borderId="0" xfId="0" applyFont="1" applyFill="1" applyAlignment="1">
      <alignment horizontal="center"/>
    </xf>
    <xf numFmtId="1" fontId="12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/>
  <dimension ref="A1:V85"/>
  <sheetViews>
    <sheetView showGridLines="0" tabSelected="1" zoomScaleNormal="100" workbookViewId="0"/>
  </sheetViews>
  <sheetFormatPr defaultRowHeight="15" x14ac:dyDescent="0.25"/>
  <cols>
    <col min="1" max="5" width="3.7109375" style="21" customWidth="1"/>
    <col min="6" max="6" width="9.140625" style="21" customWidth="1"/>
    <col min="7" max="10" width="12.7109375" style="21" customWidth="1"/>
    <col min="11" max="15" width="11.7109375" style="21" customWidth="1"/>
    <col min="16" max="17" width="9.140625" style="21" customWidth="1"/>
    <col min="18" max="18" width="9.140625" style="21"/>
    <col min="19" max="22" width="9.140625" style="21" customWidth="1"/>
    <col min="23" max="16384" width="9.140625" style="21"/>
  </cols>
  <sheetData>
    <row r="1" spans="1:10" ht="15" customHeight="1" x14ac:dyDescent="0.25"/>
    <row r="2" spans="1:10" ht="15" customHeight="1" x14ac:dyDescent="0.25">
      <c r="A2" s="56" t="s">
        <v>31</v>
      </c>
    </row>
    <row r="3" spans="1:10" ht="15" customHeight="1" x14ac:dyDescent="0.25">
      <c r="A3" s="57" t="s">
        <v>30</v>
      </c>
      <c r="H3" s="55"/>
    </row>
    <row r="4" spans="1:10" ht="15" customHeight="1" x14ac:dyDescent="0.25">
      <c r="A4" s="22"/>
    </row>
    <row r="5" spans="1:10" ht="15" customHeight="1" x14ac:dyDescent="0.25">
      <c r="A5" s="22"/>
      <c r="B5" s="55" t="s">
        <v>44</v>
      </c>
    </row>
    <row r="6" spans="1:10" ht="15" customHeight="1" x14ac:dyDescent="0.25">
      <c r="A6" s="22"/>
      <c r="B6" s="55"/>
    </row>
    <row r="7" spans="1:10" ht="15" customHeight="1" x14ac:dyDescent="0.25">
      <c r="A7" s="22"/>
      <c r="B7" s="21" t="s">
        <v>22</v>
      </c>
      <c r="C7" s="57" t="s">
        <v>45</v>
      </c>
    </row>
    <row r="8" spans="1:10" ht="15" customHeight="1" x14ac:dyDescent="0.25">
      <c r="A8" s="22"/>
      <c r="B8" s="55"/>
      <c r="D8" s="56" t="s">
        <v>54</v>
      </c>
    </row>
    <row r="9" spans="1:10" ht="15" customHeight="1" x14ac:dyDescent="0.25">
      <c r="A9" s="22"/>
      <c r="B9" s="55"/>
    </row>
    <row r="10" spans="1:10" ht="15" customHeight="1" x14ac:dyDescent="0.25">
      <c r="B10" s="56" t="s">
        <v>23</v>
      </c>
      <c r="C10" s="22" t="s">
        <v>10</v>
      </c>
    </row>
    <row r="11" spans="1:10" ht="15" customHeight="1" x14ac:dyDescent="0.25">
      <c r="B11" s="56"/>
      <c r="C11" s="22"/>
      <c r="D11" s="56" t="s">
        <v>58</v>
      </c>
    </row>
    <row r="12" spans="1:10" ht="15" customHeight="1" x14ac:dyDescent="0.25">
      <c r="E12" s="56" t="s">
        <v>59</v>
      </c>
    </row>
    <row r="13" spans="1:10" ht="15" customHeight="1" x14ac:dyDescent="0.25">
      <c r="D13" s="56"/>
      <c r="E13" s="56" t="s">
        <v>46</v>
      </c>
    </row>
    <row r="14" spans="1:10" ht="15" customHeight="1" x14ac:dyDescent="0.25"/>
    <row r="15" spans="1:10" ht="15" customHeight="1" x14ac:dyDescent="0.25">
      <c r="G15" s="63" t="s">
        <v>7</v>
      </c>
      <c r="H15" s="26"/>
      <c r="I15" s="26"/>
      <c r="J15" s="27"/>
    </row>
    <row r="16" spans="1:10" ht="15" customHeight="1" x14ac:dyDescent="0.25">
      <c r="G16" s="25">
        <v>26.1</v>
      </c>
      <c r="H16" s="26" t="s">
        <v>8</v>
      </c>
      <c r="I16" s="26"/>
      <c r="J16" s="27"/>
    </row>
    <row r="17" spans="2:10" ht="15" customHeight="1" x14ac:dyDescent="0.25">
      <c r="G17" s="64">
        <f>COS(G16*PI()/180)</f>
        <v>0.89802757576061565</v>
      </c>
      <c r="H17" s="21" t="s">
        <v>11</v>
      </c>
      <c r="J17" s="62"/>
    </row>
    <row r="18" spans="2:10" ht="15" customHeight="1" x14ac:dyDescent="0.25">
      <c r="G18" s="65">
        <v>1.1100000000000001</v>
      </c>
      <c r="H18" s="66" t="s">
        <v>43</v>
      </c>
      <c r="I18" s="28"/>
      <c r="J18" s="29"/>
    </row>
    <row r="19" spans="2:10" ht="15" customHeight="1" x14ac:dyDescent="0.25">
      <c r="G19" s="23"/>
      <c r="H19" s="57"/>
    </row>
    <row r="20" spans="2:10" ht="15" customHeight="1" x14ac:dyDescent="0.25">
      <c r="G20" s="23"/>
    </row>
    <row r="21" spans="2:10" ht="15" customHeight="1" x14ac:dyDescent="0.25">
      <c r="G21" s="23"/>
    </row>
    <row r="22" spans="2:10" ht="15" customHeight="1" x14ac:dyDescent="0.25">
      <c r="B22" s="21" t="s">
        <v>23</v>
      </c>
      <c r="C22" s="56" t="s">
        <v>29</v>
      </c>
      <c r="G22" s="23"/>
    </row>
    <row r="23" spans="2:10" ht="15" customHeight="1" x14ac:dyDescent="0.25">
      <c r="C23" s="22"/>
      <c r="D23" s="56" t="s">
        <v>34</v>
      </c>
      <c r="G23" s="23"/>
    </row>
    <row r="24" spans="2:10" ht="15" customHeight="1" x14ac:dyDescent="0.25">
      <c r="C24" s="22"/>
      <c r="D24" s="56" t="s">
        <v>35</v>
      </c>
      <c r="G24" s="23"/>
    </row>
    <row r="25" spans="2:10" ht="15" customHeight="1" x14ac:dyDescent="0.25">
      <c r="B25" s="22"/>
    </row>
    <row r="26" spans="2:10" ht="15" customHeight="1" x14ac:dyDescent="0.25">
      <c r="G26" s="32" t="s">
        <v>12</v>
      </c>
      <c r="H26" s="30"/>
      <c r="I26" s="30"/>
      <c r="J26" s="31"/>
    </row>
    <row r="27" spans="2:10" ht="15" customHeight="1" x14ac:dyDescent="0.25">
      <c r="G27" s="1"/>
      <c r="H27" s="12" t="s">
        <v>13</v>
      </c>
      <c r="I27" s="2"/>
      <c r="J27" s="3"/>
    </row>
    <row r="28" spans="2:10" ht="15" customHeight="1" x14ac:dyDescent="0.25">
      <c r="G28" s="4"/>
      <c r="H28" s="5">
        <v>240</v>
      </c>
      <c r="I28" s="59" t="s">
        <v>40</v>
      </c>
      <c r="J28" s="6"/>
    </row>
    <row r="29" spans="2:10" ht="15" customHeight="1" x14ac:dyDescent="0.25">
      <c r="G29" s="7"/>
      <c r="H29" s="11"/>
      <c r="I29"/>
      <c r="J29" s="8"/>
    </row>
    <row r="30" spans="2:10" ht="15" customHeight="1" x14ac:dyDescent="0.25">
      <c r="G30" s="9">
        <v>0.48</v>
      </c>
      <c r="H30" s="15" t="s">
        <v>39</v>
      </c>
      <c r="I30" s="13" t="s">
        <v>2</v>
      </c>
      <c r="J30" s="10">
        <v>0.52</v>
      </c>
    </row>
    <row r="31" spans="2:10" ht="15" customHeight="1" x14ac:dyDescent="0.25">
      <c r="G31" s="4"/>
      <c r="H31" s="14"/>
      <c r="I31" s="14"/>
      <c r="J31" s="6"/>
    </row>
    <row r="32" spans="2:10" ht="15" customHeight="1" x14ac:dyDescent="0.25">
      <c r="G32" s="18">
        <f>H28*G30</f>
        <v>115.19999999999999</v>
      </c>
      <c r="H32" s="15" t="s">
        <v>38</v>
      </c>
      <c r="I32" s="13" t="s">
        <v>3</v>
      </c>
      <c r="J32" s="19">
        <f>H28*J30</f>
        <v>124.80000000000001</v>
      </c>
    </row>
    <row r="33" spans="2:12" ht="15" customHeight="1" x14ac:dyDescent="0.25">
      <c r="G33" s="9">
        <v>-30</v>
      </c>
      <c r="H33" s="15" t="s">
        <v>0</v>
      </c>
      <c r="I33" s="13" t="s">
        <v>4</v>
      </c>
      <c r="J33" s="10">
        <v>-35</v>
      </c>
    </row>
    <row r="34" spans="2:12" ht="15" customHeight="1" x14ac:dyDescent="0.25">
      <c r="G34" s="52">
        <f>SUM(G32:G33)</f>
        <v>85.199999999999989</v>
      </c>
      <c r="H34" s="16" t="s">
        <v>1</v>
      </c>
      <c r="I34" s="17" t="s">
        <v>5</v>
      </c>
      <c r="J34" s="20">
        <f>SUM(J32:J33)</f>
        <v>89.800000000000011</v>
      </c>
      <c r="K34" s="57" t="s">
        <v>36</v>
      </c>
      <c r="L34" s="57" t="s">
        <v>37</v>
      </c>
    </row>
    <row r="35" spans="2:12" ht="15" customHeight="1" x14ac:dyDescent="0.25">
      <c r="G35" s="68">
        <v>85</v>
      </c>
      <c r="H35" s="67" t="s">
        <v>51</v>
      </c>
      <c r="I35" s="30"/>
      <c r="J35" s="69">
        <v>90</v>
      </c>
      <c r="L35" s="56" t="s">
        <v>64</v>
      </c>
    </row>
    <row r="36" spans="2:12" ht="15" customHeight="1" x14ac:dyDescent="0.25">
      <c r="L36" s="57"/>
    </row>
    <row r="37" spans="2:12" ht="15" customHeight="1" x14ac:dyDescent="0.25"/>
    <row r="38" spans="2:12" ht="15" customHeight="1" x14ac:dyDescent="0.25"/>
    <row r="39" spans="2:12" ht="15" customHeight="1" x14ac:dyDescent="0.25">
      <c r="B39" s="21" t="s">
        <v>24</v>
      </c>
      <c r="C39" s="56" t="s">
        <v>32</v>
      </c>
    </row>
    <row r="40" spans="2:12" ht="15" customHeight="1" x14ac:dyDescent="0.25">
      <c r="D40" s="56" t="s">
        <v>48</v>
      </c>
    </row>
    <row r="41" spans="2:12" ht="15" customHeight="1" x14ac:dyDescent="0.25">
      <c r="C41" s="22"/>
      <c r="D41" s="56" t="s">
        <v>49</v>
      </c>
      <c r="G41" s="57"/>
    </row>
    <row r="42" spans="2:12" ht="15" customHeight="1" x14ac:dyDescent="0.25">
      <c r="C42" s="22"/>
      <c r="E42" s="57" t="s">
        <v>47</v>
      </c>
    </row>
    <row r="43" spans="2:12" ht="15" customHeight="1" x14ac:dyDescent="0.25">
      <c r="C43" s="22"/>
      <c r="E43" s="56" t="s">
        <v>67</v>
      </c>
    </row>
    <row r="44" spans="2:12" ht="15" customHeight="1" x14ac:dyDescent="0.25">
      <c r="D44" s="22" t="s">
        <v>26</v>
      </c>
      <c r="H44" s="24"/>
      <c r="I44" s="15"/>
      <c r="J44" s="13"/>
      <c r="K44" s="24"/>
    </row>
    <row r="45" spans="2:12" ht="15" customHeight="1" x14ac:dyDescent="0.25">
      <c r="D45" s="22"/>
      <c r="H45" s="24"/>
      <c r="I45" s="15"/>
      <c r="J45" s="13"/>
      <c r="K45" s="24"/>
    </row>
    <row r="46" spans="2:12" ht="15" customHeight="1" x14ac:dyDescent="0.25">
      <c r="D46" s="22"/>
      <c r="H46" s="24"/>
      <c r="I46" s="15"/>
      <c r="J46" s="13"/>
      <c r="K46" s="24"/>
    </row>
    <row r="47" spans="2:12" ht="15" customHeight="1" x14ac:dyDescent="0.25">
      <c r="D47" s="56" t="s">
        <v>33</v>
      </c>
    </row>
    <row r="48" spans="2:12" ht="15" customHeight="1" x14ac:dyDescent="0.25">
      <c r="D48" s="56"/>
      <c r="E48" s="56" t="s">
        <v>50</v>
      </c>
    </row>
    <row r="49" spans="6:22" ht="15" customHeight="1" x14ac:dyDescent="0.25">
      <c r="F49"/>
      <c r="G49"/>
      <c r="H49"/>
      <c r="I49"/>
      <c r="J49"/>
      <c r="K49"/>
    </row>
    <row r="50" spans="6:22" ht="15" customHeight="1" x14ac:dyDescent="0.25">
      <c r="F50"/>
      <c r="G50" s="33" t="s">
        <v>14</v>
      </c>
      <c r="H50" s="34"/>
      <c r="I50" s="35"/>
      <c r="J50"/>
      <c r="K50"/>
      <c r="M50"/>
      <c r="N50"/>
      <c r="O50"/>
      <c r="P50"/>
      <c r="Q50"/>
      <c r="R50"/>
      <c r="S50"/>
      <c r="T50"/>
      <c r="U50"/>
      <c r="V50"/>
    </row>
    <row r="51" spans="6:22" ht="15" customHeight="1" x14ac:dyDescent="0.25">
      <c r="F51"/>
      <c r="G51" s="40" t="s">
        <v>15</v>
      </c>
      <c r="H51" s="41" t="s">
        <v>16</v>
      </c>
      <c r="I51" s="44">
        <v>0.89800000000000002</v>
      </c>
      <c r="J51"/>
      <c r="K51"/>
      <c r="M51"/>
      <c r="N51"/>
      <c r="O51"/>
      <c r="P51"/>
      <c r="Q51"/>
      <c r="R51"/>
      <c r="S51"/>
      <c r="T51"/>
      <c r="U51"/>
      <c r="V51"/>
    </row>
    <row r="52" spans="6:22" ht="15" customHeight="1" x14ac:dyDescent="0.25">
      <c r="F52"/>
      <c r="G52" s="40" t="s">
        <v>19</v>
      </c>
      <c r="H52" s="41" t="s">
        <v>20</v>
      </c>
      <c r="I52" s="44">
        <v>0.94799999999999995</v>
      </c>
      <c r="J52"/>
      <c r="K52"/>
      <c r="M52"/>
      <c r="N52"/>
      <c r="O52"/>
      <c r="P52"/>
      <c r="Q52"/>
      <c r="R52"/>
      <c r="S52"/>
      <c r="T52"/>
      <c r="U52"/>
      <c r="V52"/>
    </row>
    <row r="53" spans="6:22" ht="15" customHeight="1" x14ac:dyDescent="0.25">
      <c r="F53"/>
      <c r="G53" s="45" t="s">
        <v>25</v>
      </c>
      <c r="H53" s="46" t="s">
        <v>21</v>
      </c>
      <c r="I53" s="51">
        <v>85</v>
      </c>
      <c r="J53"/>
      <c r="K53"/>
      <c r="M53"/>
      <c r="N53"/>
      <c r="O53"/>
      <c r="P53"/>
      <c r="Q53"/>
      <c r="R53"/>
      <c r="S53"/>
      <c r="T53"/>
      <c r="U53"/>
      <c r="V53"/>
    </row>
    <row r="54" spans="6:22" ht="15" customHeight="1" x14ac:dyDescent="0.25">
      <c r="F54"/>
      <c r="G54"/>
      <c r="H54"/>
      <c r="I54"/>
      <c r="J54"/>
      <c r="K54"/>
      <c r="M54"/>
      <c r="N54"/>
      <c r="O54"/>
      <c r="P54"/>
      <c r="Q54"/>
      <c r="R54"/>
      <c r="S54"/>
      <c r="T54"/>
      <c r="U54"/>
      <c r="V54"/>
    </row>
    <row r="55" spans="6:22" ht="15" customHeight="1" x14ac:dyDescent="0.25">
      <c r="F55"/>
      <c r="G55" s="37"/>
      <c r="H55" s="61" t="s">
        <v>42</v>
      </c>
      <c r="I55" s="38" t="s">
        <v>27</v>
      </c>
      <c r="J55" s="39" t="s">
        <v>28</v>
      </c>
      <c r="K55" s="37"/>
      <c r="M55"/>
      <c r="N55"/>
      <c r="O55"/>
      <c r="P55"/>
      <c r="Q55"/>
      <c r="R55"/>
      <c r="S55"/>
      <c r="T55"/>
      <c r="U55"/>
      <c r="V55"/>
    </row>
    <row r="56" spans="6:22" ht="15" customHeight="1" x14ac:dyDescent="0.25">
      <c r="F56"/>
      <c r="G56" s="42" t="s">
        <v>6</v>
      </c>
      <c r="H56" s="43" t="s">
        <v>9</v>
      </c>
      <c r="I56" s="73" t="s">
        <v>41</v>
      </c>
      <c r="J56" s="43" t="s">
        <v>17</v>
      </c>
      <c r="K56" s="43" t="s">
        <v>18</v>
      </c>
      <c r="M56"/>
      <c r="N56"/>
      <c r="O56"/>
      <c r="P56"/>
      <c r="Q56"/>
      <c r="R56"/>
      <c r="S56"/>
      <c r="T56"/>
      <c r="U56"/>
      <c r="V56"/>
    </row>
    <row r="57" spans="6:22" ht="15" customHeight="1" x14ac:dyDescent="0.25">
      <c r="G57" s="47">
        <v>1</v>
      </c>
      <c r="H57" s="58">
        <v>1.91</v>
      </c>
      <c r="I57" s="60">
        <f>H57*2</f>
        <v>3.82</v>
      </c>
      <c r="J57" s="48">
        <f>(I57/G57)</f>
        <v>3.82</v>
      </c>
      <c r="K57" s="53">
        <f t="shared" ref="K57:K68" si="0">SQRT(12*32.2*J57^2/(4*$I$53*($I$52*56)*$I$51^2))</f>
        <v>0.62239765030529004</v>
      </c>
      <c r="M57"/>
      <c r="N57"/>
      <c r="O57"/>
      <c r="P57"/>
      <c r="Q57"/>
      <c r="R57"/>
      <c r="S57"/>
      <c r="T57"/>
      <c r="U57"/>
      <c r="V57"/>
    </row>
    <row r="58" spans="6:22" ht="15" customHeight="1" x14ac:dyDescent="0.25">
      <c r="G58" s="47">
        <v>2</v>
      </c>
      <c r="H58" s="58">
        <v>3.41</v>
      </c>
      <c r="I58" s="60">
        <f t="shared" ref="I58:I68" si="1">H58*2</f>
        <v>6.82</v>
      </c>
      <c r="J58" s="48">
        <f t="shared" ref="J58:J68" si="2">(I58/G58)</f>
        <v>3.41</v>
      </c>
      <c r="K58" s="53">
        <f t="shared" si="0"/>
        <v>0.55559580825681654</v>
      </c>
      <c r="M58"/>
      <c r="N58"/>
      <c r="O58"/>
      <c r="P58"/>
      <c r="Q58"/>
      <c r="R58"/>
      <c r="S58"/>
      <c r="T58"/>
      <c r="U58"/>
      <c r="V58"/>
    </row>
    <row r="59" spans="6:22" ht="15" customHeight="1" x14ac:dyDescent="0.25">
      <c r="G59" s="49">
        <v>3</v>
      </c>
      <c r="H59" s="58">
        <v>5.16</v>
      </c>
      <c r="I59" s="60">
        <f t="shared" si="1"/>
        <v>10.32</v>
      </c>
      <c r="J59" s="50">
        <f t="shared" si="2"/>
        <v>3.44</v>
      </c>
      <c r="K59" s="54">
        <f t="shared" si="0"/>
        <v>0.56048374791889988</v>
      </c>
      <c r="M59"/>
      <c r="N59"/>
      <c r="O59"/>
      <c r="P59"/>
      <c r="Q59"/>
      <c r="R59"/>
      <c r="S59"/>
      <c r="T59"/>
      <c r="U59"/>
      <c r="V59"/>
    </row>
    <row r="60" spans="6:22" ht="15" customHeight="1" x14ac:dyDescent="0.25">
      <c r="G60" s="47">
        <v>4</v>
      </c>
      <c r="H60" s="58">
        <v>6.81</v>
      </c>
      <c r="I60" s="60">
        <f t="shared" si="1"/>
        <v>13.62</v>
      </c>
      <c r="J60" s="48">
        <f t="shared" si="2"/>
        <v>3.4049999999999998</v>
      </c>
      <c r="K60" s="53">
        <f t="shared" si="0"/>
        <v>0.55478115164646924</v>
      </c>
      <c r="M60"/>
      <c r="N60"/>
      <c r="O60"/>
      <c r="P60"/>
      <c r="Q60"/>
      <c r="R60"/>
      <c r="S60"/>
      <c r="T60"/>
      <c r="U60"/>
      <c r="V60"/>
    </row>
    <row r="61" spans="6:22" ht="15" customHeight="1" x14ac:dyDescent="0.25">
      <c r="G61" s="47">
        <v>5</v>
      </c>
      <c r="H61" s="58">
        <v>8.7100000000000009</v>
      </c>
      <c r="I61" s="60">
        <f t="shared" si="1"/>
        <v>17.420000000000002</v>
      </c>
      <c r="J61" s="48">
        <f t="shared" si="2"/>
        <v>3.4840000000000004</v>
      </c>
      <c r="K61" s="53">
        <f t="shared" si="0"/>
        <v>0.56765272608995576</v>
      </c>
      <c r="M61"/>
      <c r="N61"/>
      <c r="O61"/>
      <c r="P61"/>
      <c r="Q61"/>
      <c r="R61"/>
      <c r="S61"/>
      <c r="T61"/>
      <c r="U61"/>
      <c r="V61"/>
    </row>
    <row r="62" spans="6:22" ht="15" customHeight="1" x14ac:dyDescent="0.25">
      <c r="G62" s="49">
        <v>10</v>
      </c>
      <c r="H62" s="58">
        <v>18.46</v>
      </c>
      <c r="I62" s="60">
        <f t="shared" si="1"/>
        <v>36.92</v>
      </c>
      <c r="J62" s="50">
        <f t="shared" si="2"/>
        <v>3.6920000000000002</v>
      </c>
      <c r="K62" s="54">
        <f t="shared" si="0"/>
        <v>0.60154244108040078</v>
      </c>
      <c r="M62"/>
      <c r="N62"/>
      <c r="O62"/>
      <c r="P62"/>
      <c r="Q62"/>
      <c r="R62"/>
      <c r="S62"/>
      <c r="T62"/>
      <c r="U62"/>
      <c r="V62"/>
    </row>
    <row r="63" spans="6:22" ht="15" customHeight="1" x14ac:dyDescent="0.25">
      <c r="G63" s="47">
        <v>20</v>
      </c>
      <c r="H63" s="58">
        <v>39.26</v>
      </c>
      <c r="I63" s="60">
        <f t="shared" si="1"/>
        <v>78.52</v>
      </c>
      <c r="J63" s="48">
        <f t="shared" si="2"/>
        <v>3.9259999999999997</v>
      </c>
      <c r="K63" s="53">
        <f t="shared" si="0"/>
        <v>0.63966837044465141</v>
      </c>
      <c r="M63"/>
      <c r="N63"/>
      <c r="O63"/>
      <c r="P63"/>
      <c r="Q63"/>
      <c r="R63"/>
      <c r="S63"/>
      <c r="T63"/>
      <c r="U63"/>
      <c r="V63"/>
    </row>
    <row r="64" spans="6:22" ht="15" customHeight="1" x14ac:dyDescent="0.25">
      <c r="G64" s="47">
        <v>30</v>
      </c>
      <c r="H64" s="58">
        <v>60.81</v>
      </c>
      <c r="I64" s="60">
        <f t="shared" si="1"/>
        <v>121.62</v>
      </c>
      <c r="J64" s="48">
        <f t="shared" si="2"/>
        <v>4.0540000000000003</v>
      </c>
      <c r="K64" s="53">
        <f t="shared" si="0"/>
        <v>0.66052357966954078</v>
      </c>
      <c r="M64"/>
      <c r="N64"/>
      <c r="O64"/>
      <c r="P64"/>
      <c r="Q64"/>
      <c r="R64"/>
      <c r="S64"/>
      <c r="T64"/>
      <c r="U64"/>
      <c r="V64"/>
    </row>
    <row r="65" spans="7:22" ht="15" customHeight="1" x14ac:dyDescent="0.25">
      <c r="G65" s="47">
        <v>40</v>
      </c>
      <c r="H65" s="58">
        <v>81.459999999999994</v>
      </c>
      <c r="I65" s="60">
        <f t="shared" si="1"/>
        <v>162.91999999999999</v>
      </c>
      <c r="J65" s="48">
        <f t="shared" si="2"/>
        <v>4.0729999999999995</v>
      </c>
      <c r="K65" s="53">
        <f t="shared" si="0"/>
        <v>0.66361927478886018</v>
      </c>
      <c r="M65"/>
      <c r="N65"/>
      <c r="O65"/>
      <c r="P65"/>
      <c r="Q65"/>
      <c r="R65"/>
      <c r="S65"/>
      <c r="T65"/>
      <c r="U65"/>
      <c r="V65"/>
    </row>
    <row r="66" spans="7:22" x14ac:dyDescent="0.25">
      <c r="G66" s="47">
        <v>50</v>
      </c>
      <c r="H66" s="58">
        <v>103.21</v>
      </c>
      <c r="I66" s="60">
        <f t="shared" si="1"/>
        <v>206.42</v>
      </c>
      <c r="J66" s="48">
        <f t="shared" si="2"/>
        <v>4.1284000000000001</v>
      </c>
      <c r="K66" s="53">
        <f t="shared" si="0"/>
        <v>0.67264567003150766</v>
      </c>
      <c r="M66"/>
      <c r="N66"/>
      <c r="O66"/>
      <c r="P66"/>
      <c r="Q66"/>
      <c r="R66"/>
      <c r="S66"/>
      <c r="T66"/>
      <c r="U66"/>
      <c r="V66"/>
    </row>
    <row r="67" spans="7:22" x14ac:dyDescent="0.25">
      <c r="G67" s="47">
        <v>60</v>
      </c>
      <c r="H67" s="58">
        <v>124.71</v>
      </c>
      <c r="I67" s="60">
        <f t="shared" si="1"/>
        <v>249.42</v>
      </c>
      <c r="J67" s="48">
        <f t="shared" si="2"/>
        <v>4.157</v>
      </c>
      <c r="K67" s="53">
        <f t="shared" si="0"/>
        <v>0.67730550584269389</v>
      </c>
      <c r="M67"/>
      <c r="N67"/>
      <c r="O67"/>
      <c r="P67"/>
      <c r="Q67"/>
      <c r="R67"/>
      <c r="S67"/>
      <c r="T67"/>
      <c r="U67"/>
      <c r="V67"/>
    </row>
    <row r="68" spans="7:22" x14ac:dyDescent="0.25">
      <c r="G68" s="49">
        <v>70</v>
      </c>
      <c r="H68" s="58">
        <v>145.86000000000001</v>
      </c>
      <c r="I68" s="60">
        <f t="shared" si="1"/>
        <v>291.72000000000003</v>
      </c>
      <c r="J68" s="50">
        <f t="shared" si="2"/>
        <v>4.1674285714285721</v>
      </c>
      <c r="K68" s="54">
        <f t="shared" si="0"/>
        <v>0.67900464677284689</v>
      </c>
      <c r="M68"/>
      <c r="N68"/>
      <c r="O68"/>
      <c r="P68"/>
      <c r="Q68"/>
      <c r="R68"/>
      <c r="S68"/>
      <c r="T68"/>
      <c r="U68"/>
      <c r="V68"/>
    </row>
    <row r="74" spans="7:22" x14ac:dyDescent="0.25">
      <c r="G74" s="36"/>
      <c r="H74" s="36"/>
    </row>
    <row r="75" spans="7:22" x14ac:dyDescent="0.25">
      <c r="G75" s="36"/>
      <c r="H75" s="36"/>
      <c r="I75" s="36"/>
      <c r="J75" s="36"/>
    </row>
    <row r="76" spans="7:22" x14ac:dyDescent="0.25">
      <c r="G76" s="36"/>
      <c r="H76" s="36"/>
      <c r="I76" s="36"/>
      <c r="J76" s="36"/>
    </row>
    <row r="77" spans="7:22" x14ac:dyDescent="0.25">
      <c r="G77" s="36"/>
      <c r="H77" s="36"/>
      <c r="I77" s="36"/>
      <c r="J77" s="36"/>
    </row>
    <row r="78" spans="7:22" x14ac:dyDescent="0.25">
      <c r="G78" s="36"/>
      <c r="H78" s="36"/>
      <c r="I78" s="36"/>
      <c r="J78" s="36"/>
    </row>
    <row r="79" spans="7:22" x14ac:dyDescent="0.25">
      <c r="G79" s="36"/>
      <c r="H79" s="36"/>
      <c r="I79" s="36"/>
      <c r="J79" s="36"/>
    </row>
    <row r="80" spans="7:22" x14ac:dyDescent="0.25">
      <c r="G80" s="36"/>
      <c r="H80" s="36"/>
      <c r="I80" s="36"/>
      <c r="J80" s="36"/>
    </row>
    <row r="81" spans="7:10" x14ac:dyDescent="0.25">
      <c r="G81" s="36"/>
      <c r="H81" s="36"/>
      <c r="I81" s="36"/>
      <c r="J81" s="36"/>
    </row>
    <row r="82" spans="7:10" x14ac:dyDescent="0.25">
      <c r="G82" s="36"/>
      <c r="H82" s="36"/>
      <c r="I82" s="36"/>
      <c r="J82" s="36"/>
    </row>
    <row r="83" spans="7:10" x14ac:dyDescent="0.25">
      <c r="G83" s="36"/>
      <c r="H83" s="36"/>
      <c r="I83" s="36"/>
      <c r="J83" s="36"/>
    </row>
    <row r="84" spans="7:10" x14ac:dyDescent="0.25">
      <c r="G84" s="36"/>
      <c r="H84" s="36"/>
      <c r="I84" s="36"/>
    </row>
    <row r="85" spans="7:10" x14ac:dyDescent="0.25">
      <c r="G85" s="36"/>
      <c r="H85" s="36"/>
      <c r="I85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C85C8-A17B-4AAD-987B-7478F3D0D6A2}">
  <sheetPr transitionEvaluation="1" transitionEntry="1"/>
  <dimension ref="A1:V84"/>
  <sheetViews>
    <sheetView showGridLines="0" zoomScaleNormal="100" workbookViewId="0"/>
  </sheetViews>
  <sheetFormatPr defaultRowHeight="15" x14ac:dyDescent="0.25"/>
  <cols>
    <col min="1" max="5" width="3.7109375" style="21" customWidth="1"/>
    <col min="6" max="6" width="9.140625" style="21" customWidth="1"/>
    <col min="7" max="10" width="12.7109375" style="21" customWidth="1"/>
    <col min="11" max="15" width="11.7109375" style="21" customWidth="1"/>
    <col min="16" max="17" width="9.140625" style="21" customWidth="1"/>
    <col min="18" max="18" width="9.140625" style="21"/>
    <col min="19" max="22" width="9.140625" style="21" customWidth="1"/>
    <col min="23" max="16384" width="9.140625" style="21"/>
  </cols>
  <sheetData>
    <row r="1" spans="1:10" ht="15" customHeight="1" x14ac:dyDescent="0.25"/>
    <row r="2" spans="1:10" ht="15" customHeight="1" x14ac:dyDescent="0.25">
      <c r="A2" s="56" t="s">
        <v>31</v>
      </c>
    </row>
    <row r="3" spans="1:10" ht="15" customHeight="1" x14ac:dyDescent="0.25">
      <c r="A3" s="57" t="s">
        <v>30</v>
      </c>
      <c r="H3" s="55"/>
    </row>
    <row r="4" spans="1:10" ht="15" customHeight="1" x14ac:dyDescent="0.25">
      <c r="A4" s="22"/>
    </row>
    <row r="5" spans="1:10" ht="15" customHeight="1" x14ac:dyDescent="0.25">
      <c r="A5" s="22"/>
      <c r="B5" s="55" t="s">
        <v>52</v>
      </c>
    </row>
    <row r="6" spans="1:10" ht="15" customHeight="1" x14ac:dyDescent="0.25">
      <c r="A6" s="22"/>
      <c r="B6" s="55"/>
    </row>
    <row r="7" spans="1:10" ht="15" customHeight="1" x14ac:dyDescent="0.25">
      <c r="A7" s="22"/>
      <c r="B7" s="21" t="s">
        <v>22</v>
      </c>
      <c r="C7" s="56" t="s">
        <v>55</v>
      </c>
    </row>
    <row r="8" spans="1:10" ht="15" customHeight="1" x14ac:dyDescent="0.25">
      <c r="A8" s="22"/>
      <c r="B8" s="55"/>
      <c r="D8" s="56" t="s">
        <v>53</v>
      </c>
    </row>
    <row r="9" spans="1:10" ht="15" customHeight="1" x14ac:dyDescent="0.25">
      <c r="A9" s="22"/>
      <c r="B9" s="55"/>
    </row>
    <row r="10" spans="1:10" ht="15" customHeight="1" x14ac:dyDescent="0.25">
      <c r="B10" s="56" t="s">
        <v>23</v>
      </c>
      <c r="C10" s="56" t="s">
        <v>56</v>
      </c>
    </row>
    <row r="11" spans="1:10" ht="15" customHeight="1" x14ac:dyDescent="0.25">
      <c r="D11" s="56" t="s">
        <v>57</v>
      </c>
    </row>
    <row r="12" spans="1:10" ht="15" customHeight="1" x14ac:dyDescent="0.25">
      <c r="D12" s="56"/>
      <c r="E12" s="56" t="s">
        <v>60</v>
      </c>
    </row>
    <row r="13" spans="1:10" ht="15" customHeight="1" x14ac:dyDescent="0.25"/>
    <row r="14" spans="1:10" ht="15" customHeight="1" x14ac:dyDescent="0.25">
      <c r="G14" s="70" t="s">
        <v>61</v>
      </c>
      <c r="H14" s="26"/>
      <c r="I14" s="26"/>
      <c r="J14" s="27"/>
    </row>
    <row r="15" spans="1:10" ht="15" customHeight="1" x14ac:dyDescent="0.25">
      <c r="G15" s="72" t="s">
        <v>62</v>
      </c>
      <c r="H15" s="26"/>
      <c r="I15" s="26"/>
      <c r="J15" s="27"/>
    </row>
    <row r="16" spans="1:10" ht="15" customHeight="1" x14ac:dyDescent="0.25">
      <c r="G16" s="71"/>
      <c r="J16" s="62"/>
    </row>
    <row r="17" spans="2:10" ht="15" customHeight="1" x14ac:dyDescent="0.25">
      <c r="G17" s="65"/>
      <c r="H17" s="66"/>
      <c r="I17" s="28"/>
      <c r="J17" s="29"/>
    </row>
    <row r="18" spans="2:10" ht="15" customHeight="1" x14ac:dyDescent="0.25">
      <c r="G18" s="23"/>
      <c r="H18" s="57"/>
    </row>
    <row r="19" spans="2:10" ht="15" customHeight="1" x14ac:dyDescent="0.25">
      <c r="G19" s="23"/>
    </row>
    <row r="20" spans="2:10" ht="15" customHeight="1" x14ac:dyDescent="0.25">
      <c r="G20" s="23"/>
    </row>
    <row r="21" spans="2:10" ht="15" customHeight="1" x14ac:dyDescent="0.25">
      <c r="B21" s="21" t="s">
        <v>23</v>
      </c>
      <c r="C21" s="56" t="s">
        <v>63</v>
      </c>
      <c r="G21" s="23"/>
    </row>
    <row r="22" spans="2:10" ht="15" customHeight="1" x14ac:dyDescent="0.25">
      <c r="C22" s="22"/>
      <c r="D22" s="56" t="s">
        <v>34</v>
      </c>
      <c r="G22" s="23"/>
    </row>
    <row r="23" spans="2:10" ht="15" customHeight="1" x14ac:dyDescent="0.25">
      <c r="C23" s="22"/>
      <c r="D23" s="56" t="s">
        <v>35</v>
      </c>
      <c r="G23" s="23"/>
    </row>
    <row r="24" spans="2:10" ht="15" customHeight="1" x14ac:dyDescent="0.25">
      <c r="B24" s="22"/>
    </row>
    <row r="25" spans="2:10" ht="15" customHeight="1" x14ac:dyDescent="0.25">
      <c r="G25" s="32" t="s">
        <v>12</v>
      </c>
      <c r="H25" s="30"/>
      <c r="I25" s="30"/>
      <c r="J25" s="31"/>
    </row>
    <row r="26" spans="2:10" ht="15" customHeight="1" x14ac:dyDescent="0.25">
      <c r="G26" s="1"/>
      <c r="H26" s="12" t="s">
        <v>13</v>
      </c>
      <c r="I26" s="2"/>
      <c r="J26" s="3"/>
    </row>
    <row r="27" spans="2:10" ht="15" customHeight="1" x14ac:dyDescent="0.25">
      <c r="G27" s="4"/>
      <c r="H27" s="5">
        <v>240</v>
      </c>
      <c r="I27" s="59" t="s">
        <v>40</v>
      </c>
      <c r="J27" s="6"/>
    </row>
    <row r="28" spans="2:10" ht="15" customHeight="1" x14ac:dyDescent="0.25">
      <c r="G28" s="7"/>
      <c r="H28" s="11"/>
      <c r="I28"/>
      <c r="J28" s="8"/>
    </row>
    <row r="29" spans="2:10" ht="15" customHeight="1" x14ac:dyDescent="0.25">
      <c r="G29" s="9">
        <v>0.48</v>
      </c>
      <c r="H29" s="15" t="s">
        <v>39</v>
      </c>
      <c r="I29" s="13" t="s">
        <v>2</v>
      </c>
      <c r="J29" s="10">
        <v>0.52</v>
      </c>
    </row>
    <row r="30" spans="2:10" ht="15" customHeight="1" x14ac:dyDescent="0.25">
      <c r="G30" s="4"/>
      <c r="H30" s="14"/>
      <c r="I30" s="14"/>
      <c r="J30" s="6"/>
    </row>
    <row r="31" spans="2:10" ht="15" customHeight="1" x14ac:dyDescent="0.25">
      <c r="G31" s="18">
        <f>H27*G29</f>
        <v>115.19999999999999</v>
      </c>
      <c r="H31" s="15" t="s">
        <v>38</v>
      </c>
      <c r="I31" s="13" t="s">
        <v>3</v>
      </c>
      <c r="J31" s="19">
        <f>H27*J29</f>
        <v>124.80000000000001</v>
      </c>
    </row>
    <row r="32" spans="2:10" ht="15" customHeight="1" x14ac:dyDescent="0.25">
      <c r="G32" s="9">
        <v>-30</v>
      </c>
      <c r="H32" s="15" t="s">
        <v>0</v>
      </c>
      <c r="I32" s="13" t="s">
        <v>4</v>
      </c>
      <c r="J32" s="10">
        <v>-35</v>
      </c>
    </row>
    <row r="33" spans="2:12" ht="15" customHeight="1" x14ac:dyDescent="0.25">
      <c r="G33" s="52">
        <f>SUM(G31:G32)</f>
        <v>85.199999999999989</v>
      </c>
      <c r="H33" s="16" t="s">
        <v>1</v>
      </c>
      <c r="I33" s="17" t="s">
        <v>5</v>
      </c>
      <c r="J33" s="20">
        <f>SUM(J31:J32)</f>
        <v>89.800000000000011</v>
      </c>
      <c r="K33" s="57" t="s">
        <v>36</v>
      </c>
      <c r="L33" s="57" t="s">
        <v>37</v>
      </c>
    </row>
    <row r="34" spans="2:12" ht="15" customHeight="1" x14ac:dyDescent="0.25">
      <c r="G34" s="68">
        <v>85</v>
      </c>
      <c r="H34" s="67" t="s">
        <v>51</v>
      </c>
      <c r="I34" s="30"/>
      <c r="J34" s="69">
        <v>90</v>
      </c>
      <c r="L34" s="56" t="s">
        <v>64</v>
      </c>
    </row>
    <row r="35" spans="2:12" ht="15" customHeight="1" x14ac:dyDescent="0.25">
      <c r="L35" s="57"/>
    </row>
    <row r="36" spans="2:12" ht="15" customHeight="1" x14ac:dyDescent="0.25"/>
    <row r="37" spans="2:12" ht="15" customHeight="1" x14ac:dyDescent="0.25"/>
    <row r="38" spans="2:12" ht="15" customHeight="1" x14ac:dyDescent="0.25">
      <c r="B38" s="21" t="s">
        <v>24</v>
      </c>
      <c r="C38" s="56" t="s">
        <v>32</v>
      </c>
    </row>
    <row r="39" spans="2:12" ht="15" customHeight="1" x14ac:dyDescent="0.25">
      <c r="D39" s="56" t="s">
        <v>48</v>
      </c>
    </row>
    <row r="40" spans="2:12" ht="15" customHeight="1" x14ac:dyDescent="0.25">
      <c r="C40" s="22"/>
      <c r="D40" s="56" t="s">
        <v>65</v>
      </c>
      <c r="G40" s="57"/>
    </row>
    <row r="41" spans="2:12" ht="15" customHeight="1" x14ac:dyDescent="0.25">
      <c r="C41" s="22"/>
      <c r="E41" s="57" t="s">
        <v>66</v>
      </c>
    </row>
    <row r="42" spans="2:12" ht="15" customHeight="1" x14ac:dyDescent="0.25">
      <c r="C42" s="22"/>
      <c r="E42" s="56" t="s">
        <v>68</v>
      </c>
    </row>
    <row r="43" spans="2:12" ht="15" customHeight="1" x14ac:dyDescent="0.25">
      <c r="D43" s="22"/>
      <c r="H43" s="24"/>
      <c r="I43" s="15"/>
      <c r="J43" s="13"/>
      <c r="K43" s="24"/>
    </row>
    <row r="44" spans="2:12" ht="15" customHeight="1" x14ac:dyDescent="0.25">
      <c r="D44" s="22"/>
      <c r="H44" s="24"/>
      <c r="I44" s="15"/>
      <c r="J44" s="13"/>
      <c r="K44" s="24"/>
    </row>
    <row r="45" spans="2:12" ht="15" customHeight="1" x14ac:dyDescent="0.25">
      <c r="D45" s="22"/>
      <c r="H45" s="24"/>
      <c r="I45" s="15"/>
      <c r="J45" s="13"/>
      <c r="K45" s="24"/>
    </row>
    <row r="46" spans="2:12" ht="15" customHeight="1" x14ac:dyDescent="0.25">
      <c r="D46" s="56" t="s">
        <v>33</v>
      </c>
    </row>
    <row r="47" spans="2:12" ht="15" customHeight="1" x14ac:dyDescent="0.25">
      <c r="D47" s="56"/>
      <c r="E47" s="56" t="s">
        <v>50</v>
      </c>
    </row>
    <row r="48" spans="2:12" ht="15" customHeight="1" x14ac:dyDescent="0.25">
      <c r="F48"/>
      <c r="G48"/>
      <c r="H48"/>
      <c r="I48"/>
      <c r="J48"/>
      <c r="K48"/>
    </row>
    <row r="49" spans="6:22" ht="15" customHeight="1" x14ac:dyDescent="0.25">
      <c r="F49"/>
      <c r="G49" s="33" t="s">
        <v>14</v>
      </c>
      <c r="H49" s="34"/>
      <c r="I49" s="35"/>
      <c r="J49"/>
      <c r="K49"/>
      <c r="M49"/>
      <c r="N49"/>
      <c r="O49"/>
      <c r="P49"/>
      <c r="Q49"/>
      <c r="R49"/>
      <c r="S49"/>
      <c r="T49"/>
      <c r="U49"/>
      <c r="V49"/>
    </row>
    <row r="50" spans="6:22" ht="15" customHeight="1" x14ac:dyDescent="0.25">
      <c r="F50"/>
      <c r="G50" s="40" t="s">
        <v>15</v>
      </c>
      <c r="H50" s="41" t="s">
        <v>16</v>
      </c>
      <c r="I50" s="44">
        <v>2.52</v>
      </c>
      <c r="J50" t="s">
        <v>72</v>
      </c>
      <c r="K50"/>
      <c r="M50"/>
      <c r="N50"/>
      <c r="O50"/>
      <c r="P50"/>
      <c r="Q50"/>
      <c r="R50"/>
      <c r="S50"/>
      <c r="T50"/>
      <c r="U50"/>
      <c r="V50"/>
    </row>
    <row r="51" spans="6:22" ht="15" customHeight="1" x14ac:dyDescent="0.25">
      <c r="F51"/>
      <c r="G51" s="40" t="s">
        <v>19</v>
      </c>
      <c r="H51" s="41" t="s">
        <v>20</v>
      </c>
      <c r="I51" s="44">
        <v>4.66</v>
      </c>
      <c r="J51" t="s">
        <v>73</v>
      </c>
      <c r="K51"/>
      <c r="M51"/>
      <c r="N51"/>
      <c r="O51"/>
      <c r="P51"/>
      <c r="Q51"/>
      <c r="R51"/>
      <c r="S51"/>
      <c r="T51"/>
      <c r="U51"/>
      <c r="V51"/>
    </row>
    <row r="52" spans="6:22" ht="15" customHeight="1" x14ac:dyDescent="0.25">
      <c r="F52"/>
      <c r="G52" s="45" t="s">
        <v>25</v>
      </c>
      <c r="H52" s="46" t="s">
        <v>21</v>
      </c>
      <c r="I52" s="51">
        <v>85</v>
      </c>
      <c r="J52"/>
      <c r="K52"/>
      <c r="M52"/>
      <c r="N52"/>
      <c r="O52"/>
      <c r="P52"/>
      <c r="Q52"/>
      <c r="R52"/>
      <c r="S52"/>
      <c r="T52"/>
      <c r="U52"/>
      <c r="V52"/>
    </row>
    <row r="53" spans="6:22" ht="15" customHeight="1" x14ac:dyDescent="0.25">
      <c r="F53"/>
      <c r="G53"/>
      <c r="H53"/>
      <c r="I53"/>
      <c r="J53"/>
      <c r="K53"/>
      <c r="M53"/>
      <c r="N53"/>
      <c r="O53"/>
      <c r="P53"/>
      <c r="Q53"/>
      <c r="R53"/>
      <c r="S53"/>
      <c r="T53"/>
      <c r="U53"/>
      <c r="V53"/>
    </row>
    <row r="54" spans="6:22" ht="15" customHeight="1" x14ac:dyDescent="0.25">
      <c r="F54"/>
      <c r="G54" s="37"/>
      <c r="H54" s="61" t="s">
        <v>69</v>
      </c>
      <c r="I54" s="38" t="s">
        <v>70</v>
      </c>
      <c r="J54" s="39" t="s">
        <v>28</v>
      </c>
      <c r="K54" s="37"/>
      <c r="M54"/>
      <c r="N54"/>
      <c r="O54"/>
      <c r="P54"/>
      <c r="Q54"/>
      <c r="R54"/>
      <c r="S54"/>
      <c r="T54"/>
      <c r="U54"/>
      <c r="V54"/>
    </row>
    <row r="55" spans="6:22" ht="15" customHeight="1" x14ac:dyDescent="0.25">
      <c r="F55"/>
      <c r="G55" s="42" t="s">
        <v>6</v>
      </c>
      <c r="H55" s="43" t="s">
        <v>9</v>
      </c>
      <c r="I55" s="73" t="s">
        <v>71</v>
      </c>
      <c r="J55" s="43" t="s">
        <v>17</v>
      </c>
      <c r="K55" s="43" t="s">
        <v>18</v>
      </c>
      <c r="M55"/>
      <c r="N55"/>
      <c r="O55"/>
      <c r="P55"/>
      <c r="Q55"/>
      <c r="R55"/>
      <c r="S55"/>
      <c r="T55"/>
      <c r="U55"/>
      <c r="V55"/>
    </row>
    <row r="56" spans="6:22" ht="15" customHeight="1" x14ac:dyDescent="0.25">
      <c r="G56" s="47">
        <v>1</v>
      </c>
      <c r="H56" s="74">
        <v>34</v>
      </c>
      <c r="I56" s="75">
        <f>H56*1</f>
        <v>34</v>
      </c>
      <c r="J56" s="48">
        <f>(I56/G56)</f>
        <v>34</v>
      </c>
      <c r="K56" s="53">
        <f t="shared" ref="K56:K65" si="0">SQRT(12*32.2*J56^2/(4*$I$52*($I$51*56)*$I$50^2))</f>
        <v>0.89036997180317734</v>
      </c>
      <c r="M56"/>
      <c r="N56"/>
      <c r="O56"/>
      <c r="P56"/>
      <c r="Q56"/>
      <c r="R56"/>
      <c r="S56"/>
      <c r="T56"/>
      <c r="U56"/>
      <c r="V56"/>
    </row>
    <row r="57" spans="6:22" ht="15" customHeight="1" x14ac:dyDescent="0.25">
      <c r="G57" s="47">
        <v>2</v>
      </c>
      <c r="H57" s="74">
        <v>55.8</v>
      </c>
      <c r="I57" s="75">
        <f t="shared" ref="I57:I65" si="1">H57*1</f>
        <v>55.8</v>
      </c>
      <c r="J57" s="48">
        <f t="shared" ref="J57:J65" si="2">(I57/G57)</f>
        <v>27.9</v>
      </c>
      <c r="K57" s="53">
        <f t="shared" si="0"/>
        <v>0.73062712392084261</v>
      </c>
      <c r="M57"/>
      <c r="N57"/>
      <c r="O57"/>
      <c r="P57"/>
      <c r="Q57"/>
      <c r="R57"/>
      <c r="S57"/>
      <c r="T57"/>
      <c r="U57"/>
      <c r="V57"/>
    </row>
    <row r="58" spans="6:22" ht="15" customHeight="1" x14ac:dyDescent="0.25">
      <c r="G58" s="49">
        <v>3</v>
      </c>
      <c r="H58" s="74">
        <v>76.3</v>
      </c>
      <c r="I58" s="75">
        <f t="shared" si="1"/>
        <v>76.3</v>
      </c>
      <c r="J58" s="50">
        <f t="shared" si="2"/>
        <v>25.433333333333334</v>
      </c>
      <c r="K58" s="54">
        <f t="shared" si="0"/>
        <v>0.66603165537825915</v>
      </c>
      <c r="M58"/>
      <c r="N58"/>
      <c r="O58"/>
      <c r="P58"/>
      <c r="Q58"/>
      <c r="R58"/>
      <c r="S58"/>
      <c r="T58"/>
      <c r="U58"/>
      <c r="V58"/>
    </row>
    <row r="59" spans="6:22" ht="15" customHeight="1" x14ac:dyDescent="0.25">
      <c r="G59" s="47">
        <v>4</v>
      </c>
      <c r="H59" s="74">
        <v>101</v>
      </c>
      <c r="I59" s="75">
        <f t="shared" si="1"/>
        <v>101</v>
      </c>
      <c r="J59" s="48">
        <f t="shared" si="2"/>
        <v>25.25</v>
      </c>
      <c r="K59" s="53">
        <f t="shared" si="0"/>
        <v>0.66123064082441851</v>
      </c>
      <c r="M59"/>
      <c r="N59"/>
      <c r="O59"/>
      <c r="P59"/>
      <c r="Q59"/>
      <c r="R59"/>
      <c r="S59"/>
      <c r="T59"/>
      <c r="U59"/>
      <c r="V59"/>
    </row>
    <row r="60" spans="6:22" ht="15" customHeight="1" x14ac:dyDescent="0.25">
      <c r="G60" s="47">
        <v>5</v>
      </c>
      <c r="H60" s="74">
        <v>125.3</v>
      </c>
      <c r="I60" s="75">
        <f t="shared" si="1"/>
        <v>125.3</v>
      </c>
      <c r="J60" s="48">
        <f t="shared" si="2"/>
        <v>25.06</v>
      </c>
      <c r="K60" s="53">
        <f t="shared" si="0"/>
        <v>0.65625504392316536</v>
      </c>
      <c r="M60"/>
      <c r="N60"/>
      <c r="O60"/>
      <c r="P60"/>
      <c r="Q60"/>
      <c r="R60"/>
      <c r="S60"/>
      <c r="T60"/>
      <c r="U60"/>
      <c r="V60"/>
    </row>
    <row r="61" spans="6:22" ht="15" customHeight="1" x14ac:dyDescent="0.25">
      <c r="G61" s="49">
        <v>10</v>
      </c>
      <c r="H61" s="74">
        <v>252.6</v>
      </c>
      <c r="I61" s="75">
        <f t="shared" si="1"/>
        <v>252.6</v>
      </c>
      <c r="J61" s="50">
        <f t="shared" si="2"/>
        <v>25.259999999999998</v>
      </c>
      <c r="K61" s="54">
        <f t="shared" si="0"/>
        <v>0.66149251434553702</v>
      </c>
      <c r="M61"/>
      <c r="N61"/>
      <c r="O61"/>
      <c r="P61"/>
      <c r="Q61"/>
      <c r="R61"/>
      <c r="S61"/>
      <c r="T61"/>
      <c r="U61"/>
      <c r="V61"/>
    </row>
    <row r="62" spans="6:22" ht="15" customHeight="1" x14ac:dyDescent="0.25">
      <c r="G62" s="47">
        <v>20</v>
      </c>
      <c r="H62" s="74">
        <v>499.9</v>
      </c>
      <c r="I62" s="75">
        <f t="shared" si="1"/>
        <v>499.9</v>
      </c>
      <c r="J62" s="48">
        <f t="shared" si="2"/>
        <v>24.994999999999997</v>
      </c>
      <c r="K62" s="53">
        <f t="shared" si="0"/>
        <v>0.65455286603589458</v>
      </c>
      <c r="M62"/>
      <c r="N62"/>
      <c r="O62"/>
      <c r="P62"/>
      <c r="Q62"/>
      <c r="R62"/>
      <c r="S62"/>
      <c r="T62"/>
      <c r="U62"/>
      <c r="V62"/>
    </row>
    <row r="63" spans="6:22" ht="15" customHeight="1" x14ac:dyDescent="0.25">
      <c r="G63" s="47">
        <v>30</v>
      </c>
      <c r="H63" s="74">
        <v>747.3</v>
      </c>
      <c r="I63" s="75">
        <f t="shared" si="1"/>
        <v>747.3</v>
      </c>
      <c r="J63" s="48">
        <f t="shared" si="2"/>
        <v>24.91</v>
      </c>
      <c r="K63" s="53">
        <f t="shared" si="0"/>
        <v>0.65232694110638667</v>
      </c>
      <c r="M63"/>
      <c r="N63"/>
      <c r="O63"/>
      <c r="P63"/>
      <c r="Q63"/>
      <c r="R63"/>
      <c r="S63"/>
      <c r="T63"/>
      <c r="U63"/>
      <c r="V63"/>
    </row>
    <row r="64" spans="6:22" ht="15" customHeight="1" x14ac:dyDescent="0.25">
      <c r="G64" s="47">
        <v>40</v>
      </c>
      <c r="H64" s="74">
        <v>1007.9</v>
      </c>
      <c r="I64" s="75">
        <f t="shared" si="1"/>
        <v>1007.9</v>
      </c>
      <c r="J64" s="48">
        <f t="shared" si="2"/>
        <v>25.197499999999998</v>
      </c>
      <c r="K64" s="53">
        <f t="shared" si="0"/>
        <v>0.65985580483854589</v>
      </c>
      <c r="M64"/>
      <c r="N64"/>
      <c r="O64"/>
      <c r="P64"/>
      <c r="Q64"/>
      <c r="R64"/>
      <c r="S64"/>
      <c r="T64"/>
      <c r="U64"/>
      <c r="V64"/>
    </row>
    <row r="65" spans="7:22" x14ac:dyDescent="0.25">
      <c r="G65" s="49">
        <v>50</v>
      </c>
      <c r="H65" s="74">
        <v>1266.8</v>
      </c>
      <c r="I65" s="75">
        <f t="shared" si="1"/>
        <v>1266.8</v>
      </c>
      <c r="J65" s="50">
        <f t="shared" si="2"/>
        <v>25.335999999999999</v>
      </c>
      <c r="K65" s="54">
        <f t="shared" si="0"/>
        <v>0.66348275310603821</v>
      </c>
      <c r="M65"/>
      <c r="N65"/>
      <c r="O65"/>
      <c r="P65"/>
      <c r="Q65"/>
      <c r="R65"/>
      <c r="S65"/>
      <c r="T65"/>
      <c r="U65"/>
      <c r="V65"/>
    </row>
    <row r="66" spans="7:22" x14ac:dyDescent="0.25"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7:22" x14ac:dyDescent="0.25"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73" spans="7:22" x14ac:dyDescent="0.25">
      <c r="G73" s="36"/>
      <c r="H73" s="36"/>
    </row>
    <row r="74" spans="7:22" x14ac:dyDescent="0.25">
      <c r="G74" s="36"/>
      <c r="H74" s="36"/>
      <c r="I74" s="36"/>
      <c r="J74" s="36"/>
    </row>
    <row r="75" spans="7:22" x14ac:dyDescent="0.25">
      <c r="G75" s="36"/>
      <c r="H75" s="36"/>
      <c r="I75" s="36"/>
      <c r="J75" s="36"/>
    </row>
    <row r="76" spans="7:22" x14ac:dyDescent="0.25">
      <c r="G76" s="36"/>
      <c r="H76" s="36"/>
      <c r="I76" s="36"/>
      <c r="J76" s="36"/>
    </row>
    <row r="77" spans="7:22" x14ac:dyDescent="0.25">
      <c r="G77" s="36"/>
      <c r="H77" s="36"/>
      <c r="I77" s="36"/>
      <c r="J77" s="36"/>
    </row>
    <row r="78" spans="7:22" x14ac:dyDescent="0.25">
      <c r="G78" s="36"/>
      <c r="H78" s="36"/>
      <c r="I78" s="36"/>
      <c r="J78" s="36"/>
    </row>
    <row r="79" spans="7:22" x14ac:dyDescent="0.25">
      <c r="G79" s="36"/>
      <c r="H79" s="36"/>
      <c r="I79" s="36"/>
      <c r="J79" s="36"/>
    </row>
    <row r="80" spans="7:22" x14ac:dyDescent="0.25">
      <c r="G80" s="36"/>
      <c r="H80" s="36"/>
      <c r="I80" s="36"/>
      <c r="J80" s="36"/>
    </row>
    <row r="81" spans="7:10" x14ac:dyDescent="0.25">
      <c r="G81" s="36"/>
      <c r="H81" s="36"/>
      <c r="I81" s="36"/>
      <c r="J81" s="36"/>
    </row>
    <row r="82" spans="7:10" x14ac:dyDescent="0.25">
      <c r="G82" s="36"/>
      <c r="H82" s="36"/>
      <c r="I82" s="36"/>
      <c r="J82" s="36"/>
    </row>
    <row r="83" spans="7:10" x14ac:dyDescent="0.25">
      <c r="G83" s="36"/>
      <c r="H83" s="36"/>
      <c r="I83" s="36"/>
    </row>
    <row r="84" spans="7:10" x14ac:dyDescent="0.25">
      <c r="G84" s="36"/>
      <c r="H84" s="36"/>
      <c r="I84" s="3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r-zeta_formula_fk_example</vt:lpstr>
      <vt:lpstr>r-zeta_formula_sh_example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kevst</cp:lastModifiedBy>
  <dcterms:created xsi:type="dcterms:W3CDTF">2017-07-26T15:31:59Z</dcterms:created>
  <dcterms:modified xsi:type="dcterms:W3CDTF">2024-04-20T18:13:12Z</dcterms:modified>
</cp:coreProperties>
</file>