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4235" windowHeight="8700"/>
  </bookViews>
  <sheets>
    <sheet name="AER_aver_10tests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T52" i="2" l="1"/>
  <c r="T59" i="2"/>
  <c r="T56" i="2"/>
  <c r="T57" i="2" s="1"/>
  <c r="T53" i="2"/>
  <c r="T54" i="2" s="1"/>
  <c r="Q59" i="2"/>
  <c r="Q56" i="2"/>
  <c r="Q60" i="2" s="1"/>
  <c r="Q53" i="2"/>
  <c r="Q52" i="2"/>
  <c r="M52" i="2"/>
  <c r="M53" i="2"/>
  <c r="C34" i="2"/>
  <c r="T60" i="2" l="1"/>
  <c r="Q54" i="2"/>
  <c r="Q57" i="2"/>
  <c r="D80" i="2"/>
  <c r="E79" i="2"/>
  <c r="F79" i="2" s="1"/>
  <c r="E76" i="2"/>
  <c r="F76" i="2" s="1"/>
  <c r="E73" i="2"/>
  <c r="E74" i="2" s="1"/>
  <c r="E72" i="2"/>
  <c r="F72" i="2" s="1"/>
  <c r="C80" i="2"/>
  <c r="D77" i="2"/>
  <c r="C77" i="2"/>
  <c r="D74" i="2"/>
  <c r="C74" i="2"/>
  <c r="M59" i="2"/>
  <c r="N59" i="2" s="1"/>
  <c r="M56" i="2"/>
  <c r="N56" i="2" s="1"/>
  <c r="N53" i="2"/>
  <c r="N52" i="2"/>
  <c r="L60" i="2"/>
  <c r="K60" i="2"/>
  <c r="H60" i="2"/>
  <c r="F60" i="2"/>
  <c r="D60" i="2"/>
  <c r="C60" i="2"/>
  <c r="L57" i="2"/>
  <c r="K57" i="2"/>
  <c r="H57" i="2"/>
  <c r="F57" i="2"/>
  <c r="D57" i="2"/>
  <c r="C57" i="2"/>
  <c r="M57" i="2" s="1"/>
  <c r="L54" i="2"/>
  <c r="K54" i="2"/>
  <c r="H54" i="2"/>
  <c r="F54" i="2"/>
  <c r="D54" i="2"/>
  <c r="C54" i="2"/>
  <c r="M54" i="2" s="1"/>
  <c r="B20" i="2"/>
  <c r="B17" i="2"/>
  <c r="C20" i="2"/>
  <c r="C17" i="2"/>
  <c r="U17" i="2"/>
  <c r="U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D20" i="2"/>
  <c r="S17" i="2"/>
  <c r="T17" i="2"/>
  <c r="J40" i="2"/>
  <c r="J37" i="2"/>
  <c r="J34" i="2"/>
  <c r="G40" i="2"/>
  <c r="G37" i="2"/>
  <c r="G34" i="2"/>
  <c r="D40" i="2"/>
  <c r="E40" i="2"/>
  <c r="F40" i="2"/>
  <c r="H40" i="2"/>
  <c r="I40" i="2"/>
  <c r="L40" i="2"/>
  <c r="K40" i="2"/>
  <c r="C40" i="2"/>
  <c r="F37" i="2"/>
  <c r="E37" i="2"/>
  <c r="H37" i="2"/>
  <c r="I37" i="2"/>
  <c r="L37" i="2"/>
  <c r="K37" i="2"/>
  <c r="D37" i="2"/>
  <c r="C37" i="2"/>
  <c r="E34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D17" i="2"/>
  <c r="K34" i="2"/>
  <c r="D34" i="2"/>
  <c r="F34" i="2"/>
  <c r="H34" i="2"/>
  <c r="I34" i="2"/>
  <c r="L34" i="2"/>
  <c r="M60" i="2" l="1"/>
  <c r="N54" i="2"/>
  <c r="N60" i="2"/>
  <c r="N57" i="2"/>
  <c r="F77" i="2"/>
  <c r="F80" i="2"/>
  <c r="E80" i="2"/>
  <c r="F73" i="2"/>
  <c r="F74" i="2" s="1"/>
  <c r="E77" i="2"/>
</calcChain>
</file>

<file path=xl/sharedStrings.xml><?xml version="1.0" encoding="utf-8"?>
<sst xmlns="http://schemas.openxmlformats.org/spreadsheetml/2006/main" count="105" uniqueCount="37">
  <si>
    <t>ips</t>
  </si>
  <si>
    <t xml:space="preserve"> 3171</t>
  </si>
  <si>
    <t xml:space="preserve"> 3304</t>
  </si>
  <si>
    <t>matt</t>
  </si>
  <si>
    <t>connor</t>
  </si>
  <si>
    <t>mike</t>
  </si>
  <si>
    <t>cody</t>
  </si>
  <si>
    <t>hunter</t>
  </si>
  <si>
    <t>russell</t>
  </si>
  <si>
    <t>shop</t>
  </si>
  <si>
    <t>RANGE</t>
  </si>
  <si>
    <t xml:space="preserve"> ips</t>
  </si>
  <si>
    <t xml:space="preserve"> 2/1</t>
  </si>
  <si>
    <t xml:space="preserve"> 5/2</t>
  </si>
  <si>
    <t>bad</t>
  </si>
  <si>
    <t xml:space="preserve"> 50/5</t>
  </si>
  <si>
    <t>good</t>
  </si>
  <si>
    <t xml:space="preserve"> c force</t>
  </si>
  <si>
    <t xml:space="preserve"> 1st aver</t>
  </si>
  <si>
    <t xml:space="preserve"> 9-12-18</t>
  </si>
  <si>
    <t xml:space="preserve">  We took 10 tests that riders have tried, removed the bad and averaged the c force at 1, 2, 5, 50ips.</t>
  </si>
  <si>
    <t xml:space="preserve"> zeta_shc_aver_10tests_1-2-5-50ips.xlsx</t>
  </si>
  <si>
    <t xml:space="preserve">  The idea was to get a relationship between:</t>
  </si>
  <si>
    <t xml:space="preserve"> c force at  1 vs 2 ips</t>
  </si>
  <si>
    <t xml:space="preserve"> c force at  2 vs 5 ips</t>
  </si>
  <si>
    <t xml:space="preserve"> c force at  5 vs 50 ips</t>
  </si>
  <si>
    <t xml:space="preserve"> This table is build on that premise.</t>
  </si>
  <si>
    <t xml:space="preserve"> 3075 equivalent, we noticed that c force doubled from 1 - 2 ips, and then doubled again from 2 - 5 ips.</t>
  </si>
  <si>
    <t xml:space="preserve"> Ten tests that rider have ridden</t>
  </si>
  <si>
    <t xml:space="preserve"> Remove 4 bad tests and average the other six.</t>
  </si>
  <si>
    <t xml:space="preserve"> Seven tests</t>
  </si>
  <si>
    <t xml:space="preserve"> Six tests</t>
  </si>
  <si>
    <t xml:space="preserve"> 2st aver</t>
  </si>
  <si>
    <t>If we take 3171 and 3304 and average c force, we get pretty close to the average of the 6 and 7 tests above.</t>
  </si>
  <si>
    <t>So we went into zeta_backwards_shc.xlsx and averaged these tests on trendline, v9</t>
  </si>
  <si>
    <t>See  zeta_backwards_shc.xlsx  where we averaged 3171 and 3304 to create new c-zeta curve.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</si>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</sst>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"/>
    </font>
    <font>
      <sz val="8"/>
      <name val="Arial"/>
    </font>
    <font>
      <sz val="10"/>
      <color indexed="48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sz val="9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9" fontId="3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5" fillId="0" borderId="1" xfId="0" applyFont="1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9" fontId="3" fillId="0" borderId="3" xfId="0" applyNumberFormat="1" applyFont="1" applyBorder="1" applyAlignment="1">
      <alignment horizontal="center"/>
    </xf>
    <xf numFmtId="9" fontId="3" fillId="0" borderId="4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left"/>
    </xf>
    <xf numFmtId="0" fontId="4" fillId="0" borderId="0" xfId="0" quotePrefix="1" applyFont="1" applyAlignment="1">
      <alignment horizontal="left"/>
    </xf>
    <xf numFmtId="0" fontId="6" fillId="0" borderId="0" xfId="0" quotePrefix="1" applyFont="1" applyAlignment="1">
      <alignment horizontal="left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9" fontId="3" fillId="0" borderId="7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9" fontId="3" fillId="0" borderId="8" xfId="0" applyNumberFormat="1" applyFont="1" applyBorder="1" applyAlignment="1">
      <alignment horizontal="center"/>
    </xf>
    <xf numFmtId="0" fontId="0" fillId="0" borderId="3" xfId="0" applyBorder="1"/>
    <xf numFmtId="0" fontId="0" fillId="0" borderId="7" xfId="0" applyBorder="1"/>
    <xf numFmtId="0" fontId="0" fillId="0" borderId="1" xfId="0" applyBorder="1"/>
    <xf numFmtId="0" fontId="0" fillId="0" borderId="4" xfId="0" applyBorder="1"/>
    <xf numFmtId="0" fontId="7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328083</xdr:colOff>
      <xdr:row>13</xdr:row>
      <xdr:rowOff>63500</xdr:rowOff>
    </xdr:from>
    <xdr:to>
      <xdr:col>2</xdr:col>
      <xdr:colOff>328083</xdr:colOff>
      <xdr:row>14</xdr:row>
      <xdr:rowOff>116417</xdr:rowOff>
    </xdr:to>
    <xdr:cxnSp macro="">
      <xdr:nvCxnSpPr>
        <xdr:cNvPr id="3" name="Straight Arrow Connector 2"/>
        <xdr:cNvCxnSpPr/>
      </xdr:nvCxnSpPr>
      <xdr:spPr>
        <a:xfrm>
          <a:off x="1555750" y="1809750"/>
          <a:ext cx="0" cy="211667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U80"/>
  <sheetViews>
    <sheetView showGridLines="0" tabSelected="1" zoomScale="90" workbookViewId="0"/>
  </sheetViews>
  <sheetFormatPr defaultRowHeight="12.75" x14ac:dyDescent="0.2"/>
  <cols>
    <col min="16" max="16" width="11.42578125" customWidth="1"/>
    <col min="19" max="19" width="10.7109375" customWidth="1"/>
  </cols>
  <sheetData>
    <row r="1" spans="1:21" x14ac:dyDescent="0.2">
      <c r="Q1" s="17" t="s">
        <v>21</v>
      </c>
    </row>
    <row r="2" spans="1:21" x14ac:dyDescent="0.2">
      <c r="A2" t="s">
        <v>19</v>
      </c>
    </row>
    <row r="3" spans="1:21" x14ac:dyDescent="0.2">
      <c r="A3" t="s">
        <v>20</v>
      </c>
    </row>
    <row r="4" spans="1:21" x14ac:dyDescent="0.2">
      <c r="A4" s="7" t="s">
        <v>22</v>
      </c>
    </row>
    <row r="5" spans="1:21" x14ac:dyDescent="0.2">
      <c r="B5" s="7" t="s">
        <v>23</v>
      </c>
    </row>
    <row r="6" spans="1:21" x14ac:dyDescent="0.2">
      <c r="B6" s="7" t="s">
        <v>24</v>
      </c>
    </row>
    <row r="7" spans="1:21" x14ac:dyDescent="0.2">
      <c r="B7" s="7" t="s">
        <v>25</v>
      </c>
      <c r="I7" s="6"/>
    </row>
    <row r="8" spans="1:21" x14ac:dyDescent="0.2">
      <c r="B8" s="7"/>
      <c r="I8" s="6"/>
    </row>
    <row r="9" spans="1:21" ht="15" x14ac:dyDescent="0.25">
      <c r="B9" s="18" t="s">
        <v>35</v>
      </c>
      <c r="I9" s="6"/>
    </row>
    <row r="11" spans="1:21" x14ac:dyDescent="0.2">
      <c r="I11" s="7"/>
    </row>
    <row r="12" spans="1:21" x14ac:dyDescent="0.2">
      <c r="I12" s="7"/>
    </row>
    <row r="13" spans="1:21" x14ac:dyDescent="0.2">
      <c r="C13" s="7" t="s">
        <v>27</v>
      </c>
    </row>
    <row r="14" spans="1:21" x14ac:dyDescent="0.2">
      <c r="D14" s="6" t="s">
        <v>26</v>
      </c>
      <c r="E14" s="7"/>
    </row>
    <row r="15" spans="1:21" x14ac:dyDescent="0.2">
      <c r="A15" t="s">
        <v>10</v>
      </c>
      <c r="I15" s="6"/>
    </row>
    <row r="16" spans="1:21" x14ac:dyDescent="0.2">
      <c r="A16" s="8" t="s">
        <v>0</v>
      </c>
      <c r="B16" s="8" t="s">
        <v>17</v>
      </c>
      <c r="C16" s="8" t="s">
        <v>17</v>
      </c>
      <c r="D16" s="8" t="s">
        <v>17</v>
      </c>
      <c r="E16" s="8" t="s">
        <v>17</v>
      </c>
      <c r="F16" s="8" t="s">
        <v>17</v>
      </c>
      <c r="G16" s="8" t="s">
        <v>17</v>
      </c>
      <c r="H16" s="8" t="s">
        <v>17</v>
      </c>
      <c r="I16" s="8" t="s">
        <v>17</v>
      </c>
      <c r="J16" s="8" t="s">
        <v>17</v>
      </c>
      <c r="K16" s="8" t="s">
        <v>17</v>
      </c>
      <c r="L16" s="8" t="s">
        <v>17</v>
      </c>
      <c r="M16" s="8" t="s">
        <v>17</v>
      </c>
      <c r="N16" s="8" t="s">
        <v>17</v>
      </c>
      <c r="O16" s="8" t="s">
        <v>17</v>
      </c>
      <c r="P16" s="8" t="s">
        <v>17</v>
      </c>
      <c r="Q16" s="8" t="s">
        <v>17</v>
      </c>
      <c r="R16" s="8" t="s">
        <v>17</v>
      </c>
      <c r="S16" s="8" t="s">
        <v>17</v>
      </c>
      <c r="T16" s="8" t="s">
        <v>17</v>
      </c>
      <c r="U16" s="8" t="s">
        <v>17</v>
      </c>
    </row>
    <row r="17" spans="1:21" x14ac:dyDescent="0.2">
      <c r="A17" s="8">
        <v>1</v>
      </c>
      <c r="B17" s="1">
        <f>B18/2</f>
        <v>22</v>
      </c>
      <c r="C17" s="1">
        <f>C18/2</f>
        <v>22.5</v>
      </c>
      <c r="D17" s="1">
        <f>D18/2</f>
        <v>23</v>
      </c>
      <c r="E17" s="1">
        <f t="shared" ref="E17:R17" si="0">E18/2</f>
        <v>23.5</v>
      </c>
      <c r="F17" s="1">
        <f t="shared" si="0"/>
        <v>24</v>
      </c>
      <c r="G17" s="1">
        <f t="shared" si="0"/>
        <v>24.5</v>
      </c>
      <c r="H17" s="1">
        <f t="shared" si="0"/>
        <v>25</v>
      </c>
      <c r="I17" s="1">
        <f t="shared" si="0"/>
        <v>25.5</v>
      </c>
      <c r="J17" s="1">
        <f t="shared" si="0"/>
        <v>26</v>
      </c>
      <c r="K17" s="1">
        <f t="shared" si="0"/>
        <v>26.5</v>
      </c>
      <c r="L17" s="1">
        <f t="shared" si="0"/>
        <v>27</v>
      </c>
      <c r="M17" s="1">
        <f t="shared" si="0"/>
        <v>27.5</v>
      </c>
      <c r="N17" s="1">
        <f t="shared" si="0"/>
        <v>28</v>
      </c>
      <c r="O17" s="1">
        <f t="shared" si="0"/>
        <v>28.5</v>
      </c>
      <c r="P17" s="1">
        <f t="shared" si="0"/>
        <v>29</v>
      </c>
      <c r="Q17" s="1">
        <f t="shared" si="0"/>
        <v>29.5</v>
      </c>
      <c r="R17" s="1">
        <f t="shared" si="0"/>
        <v>30</v>
      </c>
      <c r="S17" s="1">
        <f>S18/2</f>
        <v>30.5</v>
      </c>
      <c r="T17" s="1">
        <f>T18/2</f>
        <v>31</v>
      </c>
      <c r="U17" s="1">
        <f>U18/2</f>
        <v>31.5</v>
      </c>
    </row>
    <row r="18" spans="1:21" x14ac:dyDescent="0.2">
      <c r="A18" s="8">
        <v>2</v>
      </c>
      <c r="B18" s="3">
        <v>44</v>
      </c>
      <c r="C18" s="3">
        <v>45</v>
      </c>
      <c r="D18" s="3">
        <v>46</v>
      </c>
      <c r="E18" s="3">
        <v>47</v>
      </c>
      <c r="F18" s="3">
        <v>48</v>
      </c>
      <c r="G18" s="3">
        <v>49</v>
      </c>
      <c r="H18" s="3">
        <v>50</v>
      </c>
      <c r="I18" s="3">
        <v>51</v>
      </c>
      <c r="J18" s="3">
        <v>52</v>
      </c>
      <c r="K18" s="3">
        <v>53</v>
      </c>
      <c r="L18" s="3">
        <v>54</v>
      </c>
      <c r="M18" s="3">
        <v>55</v>
      </c>
      <c r="N18" s="3">
        <v>56</v>
      </c>
      <c r="O18" s="3">
        <v>57</v>
      </c>
      <c r="P18" s="3">
        <v>58</v>
      </c>
      <c r="Q18" s="3">
        <v>59</v>
      </c>
      <c r="R18" s="3">
        <v>60</v>
      </c>
      <c r="S18" s="3">
        <v>61</v>
      </c>
      <c r="T18" s="3">
        <v>62</v>
      </c>
      <c r="U18" s="3">
        <v>63</v>
      </c>
    </row>
    <row r="19" spans="1:21" x14ac:dyDescent="0.2">
      <c r="A19" s="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21" x14ac:dyDescent="0.2">
      <c r="A20" s="8">
        <v>5</v>
      </c>
      <c r="B20" s="1">
        <f t="shared" ref="B20:U20" si="1">B18*2</f>
        <v>88</v>
      </c>
      <c r="C20" s="1">
        <f t="shared" si="1"/>
        <v>90</v>
      </c>
      <c r="D20" s="1">
        <f t="shared" si="1"/>
        <v>92</v>
      </c>
      <c r="E20" s="1">
        <f t="shared" si="1"/>
        <v>94</v>
      </c>
      <c r="F20" s="1">
        <f t="shared" si="1"/>
        <v>96</v>
      </c>
      <c r="G20" s="1">
        <f t="shared" si="1"/>
        <v>98</v>
      </c>
      <c r="H20" s="1">
        <f t="shared" si="1"/>
        <v>100</v>
      </c>
      <c r="I20" s="1">
        <f t="shared" si="1"/>
        <v>102</v>
      </c>
      <c r="J20" s="1">
        <f t="shared" si="1"/>
        <v>104</v>
      </c>
      <c r="K20" s="1">
        <f t="shared" si="1"/>
        <v>106</v>
      </c>
      <c r="L20" s="1">
        <f t="shared" si="1"/>
        <v>108</v>
      </c>
      <c r="M20" s="1">
        <f t="shared" si="1"/>
        <v>110</v>
      </c>
      <c r="N20" s="1">
        <f t="shared" si="1"/>
        <v>112</v>
      </c>
      <c r="O20" s="1">
        <f t="shared" si="1"/>
        <v>114</v>
      </c>
      <c r="P20" s="1">
        <f t="shared" si="1"/>
        <v>116</v>
      </c>
      <c r="Q20" s="1">
        <f t="shared" si="1"/>
        <v>118</v>
      </c>
      <c r="R20" s="1">
        <f t="shared" si="1"/>
        <v>120</v>
      </c>
      <c r="S20" s="1">
        <f t="shared" si="1"/>
        <v>122</v>
      </c>
      <c r="T20" s="1">
        <f t="shared" si="1"/>
        <v>124</v>
      </c>
      <c r="U20" s="1">
        <f t="shared" si="1"/>
        <v>126</v>
      </c>
    </row>
    <row r="21" spans="1:21" x14ac:dyDescent="0.2">
      <c r="A21" s="9"/>
    </row>
    <row r="22" spans="1:21" x14ac:dyDescent="0.2">
      <c r="A22" s="8">
        <v>50</v>
      </c>
    </row>
    <row r="26" spans="1:21" x14ac:dyDescent="0.2">
      <c r="B26" s="6" t="s">
        <v>28</v>
      </c>
    </row>
    <row r="28" spans="1:21" x14ac:dyDescent="0.2">
      <c r="B28" s="9"/>
      <c r="C28" s="8" t="s">
        <v>16</v>
      </c>
      <c r="D28" s="8" t="s">
        <v>16</v>
      </c>
      <c r="E28" s="8" t="s">
        <v>14</v>
      </c>
      <c r="F28" s="8" t="s">
        <v>16</v>
      </c>
      <c r="G28" s="8" t="s">
        <v>14</v>
      </c>
      <c r="H28" s="8" t="s">
        <v>16</v>
      </c>
      <c r="I28" s="8" t="s">
        <v>16</v>
      </c>
      <c r="J28" s="8" t="s">
        <v>14</v>
      </c>
      <c r="K28" s="8" t="s">
        <v>16</v>
      </c>
      <c r="L28" s="8" t="s">
        <v>16</v>
      </c>
      <c r="M28" s="1"/>
      <c r="N28" s="1"/>
    </row>
    <row r="29" spans="1:21" x14ac:dyDescent="0.2">
      <c r="B29" s="9"/>
      <c r="C29" s="8" t="s">
        <v>7</v>
      </c>
      <c r="D29" s="8" t="s">
        <v>6</v>
      </c>
      <c r="E29" s="8" t="s">
        <v>6</v>
      </c>
      <c r="F29" s="8" t="s">
        <v>5</v>
      </c>
      <c r="G29" s="8" t="s">
        <v>5</v>
      </c>
      <c r="H29" s="8" t="s">
        <v>4</v>
      </c>
      <c r="I29" s="8" t="s">
        <v>3</v>
      </c>
      <c r="J29" s="8" t="s">
        <v>3</v>
      </c>
      <c r="K29" s="8" t="s">
        <v>9</v>
      </c>
      <c r="L29" s="8" t="s">
        <v>8</v>
      </c>
      <c r="M29" s="1"/>
    </row>
    <row r="30" spans="1:21" x14ac:dyDescent="0.2">
      <c r="B30" s="9"/>
      <c r="C30" s="8"/>
      <c r="D30" s="8"/>
      <c r="E30" s="8"/>
      <c r="F30" s="8"/>
      <c r="G30" s="8"/>
      <c r="H30" s="8"/>
      <c r="I30" s="8"/>
      <c r="J30" s="8"/>
      <c r="K30" s="9"/>
      <c r="L30" s="8"/>
      <c r="M30" s="1"/>
    </row>
    <row r="31" spans="1:21" x14ac:dyDescent="0.2">
      <c r="B31" s="8" t="s">
        <v>11</v>
      </c>
      <c r="C31" s="8" t="s">
        <v>1</v>
      </c>
      <c r="D31" s="8" t="s">
        <v>2</v>
      </c>
      <c r="E31" s="8">
        <v>3130</v>
      </c>
      <c r="F31" s="8">
        <v>3075</v>
      </c>
      <c r="G31" s="8">
        <v>3093</v>
      </c>
      <c r="H31" s="8">
        <v>3205</v>
      </c>
      <c r="I31" s="8">
        <v>3283</v>
      </c>
      <c r="J31" s="8">
        <v>3208</v>
      </c>
      <c r="K31" s="8">
        <v>3242</v>
      </c>
      <c r="L31" s="8">
        <v>3290</v>
      </c>
      <c r="M31" s="1"/>
    </row>
    <row r="32" spans="1:21" x14ac:dyDescent="0.2">
      <c r="B32" s="8">
        <v>1</v>
      </c>
      <c r="C32" s="3">
        <v>27.5</v>
      </c>
      <c r="D32" s="3">
        <v>29.7</v>
      </c>
      <c r="E32" s="3">
        <v>27.5</v>
      </c>
      <c r="F32" s="3">
        <v>22.3</v>
      </c>
      <c r="G32" s="3">
        <v>11.1</v>
      </c>
      <c r="H32" s="3">
        <v>23.3</v>
      </c>
      <c r="I32" s="3">
        <v>21.2</v>
      </c>
      <c r="J32" s="3">
        <v>34.200000000000003</v>
      </c>
      <c r="K32" s="3">
        <v>26.5</v>
      </c>
      <c r="L32" s="3">
        <v>24.4</v>
      </c>
      <c r="M32" s="3"/>
    </row>
    <row r="33" spans="2:13" x14ac:dyDescent="0.2">
      <c r="B33" s="8">
        <v>2</v>
      </c>
      <c r="C33" s="3">
        <v>50.9</v>
      </c>
      <c r="D33" s="3">
        <v>57.5</v>
      </c>
      <c r="E33" s="3">
        <v>50.9</v>
      </c>
      <c r="F33" s="3">
        <v>44.8</v>
      </c>
      <c r="G33" s="3">
        <v>28.9</v>
      </c>
      <c r="H33" s="3">
        <v>52.5</v>
      </c>
      <c r="I33" s="3">
        <v>39.5</v>
      </c>
      <c r="J33" s="3">
        <v>62</v>
      </c>
      <c r="K33" s="3">
        <v>45.8</v>
      </c>
      <c r="L33" s="3">
        <v>47.2</v>
      </c>
      <c r="M33" s="3"/>
    </row>
    <row r="34" spans="2:13" x14ac:dyDescent="0.2">
      <c r="B34" s="10" t="s">
        <v>12</v>
      </c>
      <c r="C34" s="2">
        <f>C33/C32</f>
        <v>1.8509090909090908</v>
      </c>
      <c r="D34" s="2">
        <f t="shared" ref="D34:L34" si="2">D33/D32</f>
        <v>1.936026936026936</v>
      </c>
      <c r="E34" s="2">
        <f t="shared" si="2"/>
        <v>1.8509090909090908</v>
      </c>
      <c r="F34" s="2">
        <f t="shared" si="2"/>
        <v>2.0089686098654709</v>
      </c>
      <c r="G34" s="2">
        <f t="shared" si="2"/>
        <v>2.6036036036036037</v>
      </c>
      <c r="H34" s="2">
        <f t="shared" si="2"/>
        <v>2.2532188841201717</v>
      </c>
      <c r="I34" s="2">
        <f t="shared" si="2"/>
        <v>1.8632075471698113</v>
      </c>
      <c r="J34" s="2">
        <f t="shared" si="2"/>
        <v>1.8128654970760232</v>
      </c>
      <c r="K34" s="2">
        <f t="shared" si="2"/>
        <v>1.7283018867924527</v>
      </c>
      <c r="L34" s="2">
        <f t="shared" si="2"/>
        <v>1.9344262295081969</v>
      </c>
      <c r="M34" s="2"/>
    </row>
    <row r="35" spans="2:13" x14ac:dyDescent="0.2">
      <c r="B35" s="9"/>
    </row>
    <row r="36" spans="2:13" x14ac:dyDescent="0.2">
      <c r="B36" s="8">
        <v>5</v>
      </c>
      <c r="C36" s="3">
        <v>104.6</v>
      </c>
      <c r="D36" s="3">
        <v>113.4</v>
      </c>
      <c r="E36" s="3">
        <v>103</v>
      </c>
      <c r="F36" s="3">
        <v>91.1</v>
      </c>
      <c r="G36" s="3">
        <v>69.099999999999994</v>
      </c>
      <c r="H36" s="3">
        <v>113.4</v>
      </c>
      <c r="I36" s="3">
        <v>79.5</v>
      </c>
      <c r="J36" s="3">
        <v>116.3</v>
      </c>
      <c r="K36" s="3">
        <v>88.5</v>
      </c>
      <c r="L36" s="3">
        <v>102</v>
      </c>
      <c r="M36" s="3"/>
    </row>
    <row r="37" spans="2:13" x14ac:dyDescent="0.2">
      <c r="B37" s="10" t="s">
        <v>13</v>
      </c>
      <c r="C37" s="2">
        <f t="shared" ref="C37:L37" si="3">C36/C33</f>
        <v>2.055009823182711</v>
      </c>
      <c r="D37" s="2">
        <f t="shared" si="3"/>
        <v>1.9721739130434783</v>
      </c>
      <c r="E37" s="2">
        <f t="shared" si="3"/>
        <v>2.0235756385068764</v>
      </c>
      <c r="F37" s="2">
        <f t="shared" si="3"/>
        <v>2.0334821428571428</v>
      </c>
      <c r="G37" s="2">
        <f t="shared" si="3"/>
        <v>2.3910034602076125</v>
      </c>
      <c r="H37" s="2">
        <f t="shared" si="3"/>
        <v>2.16</v>
      </c>
      <c r="I37" s="2">
        <f t="shared" si="3"/>
        <v>2.0126582278481013</v>
      </c>
      <c r="J37" s="2">
        <f t="shared" si="3"/>
        <v>1.8758064516129032</v>
      </c>
      <c r="K37" s="2">
        <f t="shared" si="3"/>
        <v>1.9323144104803496</v>
      </c>
      <c r="L37" s="2">
        <f t="shared" si="3"/>
        <v>2.1610169491525424</v>
      </c>
      <c r="M37" s="2"/>
    </row>
    <row r="38" spans="2:13" x14ac:dyDescent="0.2">
      <c r="B38" s="9"/>
    </row>
    <row r="39" spans="2:13" x14ac:dyDescent="0.2">
      <c r="B39" s="8">
        <v>50</v>
      </c>
      <c r="C39" s="3">
        <v>538.29999999999995</v>
      </c>
      <c r="D39" s="3">
        <v>618.79999999999995</v>
      </c>
      <c r="E39" s="3">
        <v>513.1</v>
      </c>
      <c r="F39" s="3">
        <v>498</v>
      </c>
      <c r="G39" s="3">
        <v>511.5</v>
      </c>
      <c r="H39" s="3">
        <v>623.79999999999995</v>
      </c>
      <c r="I39" s="3">
        <v>450.1</v>
      </c>
      <c r="J39" s="3">
        <v>534.79999999999995</v>
      </c>
      <c r="K39" s="3">
        <v>453.5</v>
      </c>
      <c r="L39" s="3">
        <v>529</v>
      </c>
    </row>
    <row r="40" spans="2:13" x14ac:dyDescent="0.2">
      <c r="B40" s="10" t="s">
        <v>15</v>
      </c>
      <c r="C40" s="2">
        <f>C39/C36</f>
        <v>5.146271510516252</v>
      </c>
      <c r="D40" s="2">
        <f>D39/D36</f>
        <v>5.4567901234567895</v>
      </c>
      <c r="E40" s="2">
        <f>E39/E36</f>
        <v>4.9815533980582529</v>
      </c>
      <c r="F40" s="2">
        <f>F39/F36</f>
        <v>5.4665203073545561</v>
      </c>
      <c r="G40" s="2">
        <f>G39/G36</f>
        <v>7.4023154848046318</v>
      </c>
      <c r="H40" s="2">
        <f>H39/H36</f>
        <v>5.5008818342151669</v>
      </c>
      <c r="I40" s="2">
        <f>I39/I36</f>
        <v>5.6616352201257865</v>
      </c>
      <c r="J40" s="2">
        <f>J39/J36</f>
        <v>4.5984522785898534</v>
      </c>
      <c r="K40" s="2">
        <f>K39/K36</f>
        <v>5.1242937853107344</v>
      </c>
      <c r="L40" s="2">
        <f>L39/L36</f>
        <v>5.1862745098039218</v>
      </c>
      <c r="M40" s="3"/>
    </row>
    <row r="41" spans="2:13" x14ac:dyDescent="0.2">
      <c r="M41" s="2"/>
    </row>
    <row r="42" spans="2:13" x14ac:dyDescent="0.2">
      <c r="M42" s="2"/>
    </row>
    <row r="43" spans="2:13" x14ac:dyDescent="0.2">
      <c r="M43" s="2"/>
    </row>
    <row r="44" spans="2:13" x14ac:dyDescent="0.2">
      <c r="M44" s="2"/>
    </row>
    <row r="46" spans="2:13" x14ac:dyDescent="0.2">
      <c r="B46" s="6" t="s">
        <v>29</v>
      </c>
    </row>
    <row r="48" spans="2:13" x14ac:dyDescent="0.2">
      <c r="B48" s="9"/>
      <c r="C48" s="8" t="s">
        <v>16</v>
      </c>
      <c r="D48" s="8" t="s">
        <v>16</v>
      </c>
      <c r="E48" s="8" t="s">
        <v>14</v>
      </c>
      <c r="F48" s="8" t="s">
        <v>16</v>
      </c>
      <c r="G48" s="8" t="s">
        <v>14</v>
      </c>
      <c r="H48" s="8" t="s">
        <v>16</v>
      </c>
      <c r="I48" s="8" t="s">
        <v>16</v>
      </c>
      <c r="J48" s="8" t="s">
        <v>14</v>
      </c>
      <c r="K48" s="8" t="s">
        <v>16</v>
      </c>
      <c r="L48" s="8" t="s">
        <v>16</v>
      </c>
    </row>
    <row r="49" spans="2:20" x14ac:dyDescent="0.2">
      <c r="B49" s="9"/>
      <c r="C49" s="8" t="s">
        <v>7</v>
      </c>
      <c r="D49" s="8" t="s">
        <v>6</v>
      </c>
      <c r="E49" s="8" t="s">
        <v>6</v>
      </c>
      <c r="F49" s="8" t="s">
        <v>5</v>
      </c>
      <c r="G49" s="8" t="s">
        <v>5</v>
      </c>
      <c r="H49" s="8" t="s">
        <v>4</v>
      </c>
      <c r="I49" s="8" t="s">
        <v>3</v>
      </c>
      <c r="J49" s="8" t="s">
        <v>3</v>
      </c>
      <c r="K49" s="8" t="s">
        <v>9</v>
      </c>
      <c r="L49" s="8" t="s">
        <v>8</v>
      </c>
    </row>
    <row r="50" spans="2:20" x14ac:dyDescent="0.2">
      <c r="B50" s="9"/>
      <c r="C50" s="8"/>
      <c r="D50" s="8"/>
      <c r="E50" s="8"/>
      <c r="F50" s="8"/>
      <c r="G50" s="8"/>
      <c r="H50" s="8"/>
      <c r="I50" s="8"/>
      <c r="J50" s="8"/>
      <c r="K50" s="9"/>
      <c r="L50" s="8"/>
      <c r="P50" s="11" t="s">
        <v>30</v>
      </c>
      <c r="Q50" s="31" t="s">
        <v>36</v>
      </c>
      <c r="S50" s="16" t="s">
        <v>31</v>
      </c>
      <c r="T50" s="31" t="s">
        <v>36</v>
      </c>
    </row>
    <row r="51" spans="2:20" x14ac:dyDescent="0.2">
      <c r="B51" s="8" t="s">
        <v>11</v>
      </c>
      <c r="C51" s="8" t="s">
        <v>1</v>
      </c>
      <c r="D51" s="8" t="s">
        <v>2</v>
      </c>
      <c r="E51" s="8">
        <v>0</v>
      </c>
      <c r="F51" s="8">
        <v>3075</v>
      </c>
      <c r="G51" s="8">
        <v>0</v>
      </c>
      <c r="H51" s="8">
        <v>3205</v>
      </c>
      <c r="I51" s="8">
        <v>0</v>
      </c>
      <c r="J51" s="8">
        <v>0</v>
      </c>
      <c r="K51" s="8">
        <v>3242</v>
      </c>
      <c r="L51" s="8">
        <v>3290</v>
      </c>
      <c r="M51" s="1"/>
      <c r="N51" s="3">
        <v>1.1000000000000001</v>
      </c>
      <c r="P51" s="19" t="s">
        <v>18</v>
      </c>
      <c r="Q51" s="20">
        <v>1.1200000000000001</v>
      </c>
      <c r="S51" s="21" t="s">
        <v>32</v>
      </c>
      <c r="T51" s="20">
        <v>1.0900000000000001</v>
      </c>
    </row>
    <row r="52" spans="2:20" x14ac:dyDescent="0.2">
      <c r="B52" s="8">
        <v>1</v>
      </c>
      <c r="C52" s="3">
        <v>27.5</v>
      </c>
      <c r="D52" s="3">
        <v>29.7</v>
      </c>
      <c r="E52" s="3">
        <v>0</v>
      </c>
      <c r="F52" s="3">
        <v>22.3</v>
      </c>
      <c r="G52" s="3">
        <v>0</v>
      </c>
      <c r="H52" s="3">
        <v>23.3</v>
      </c>
      <c r="I52" s="3">
        <v>0</v>
      </c>
      <c r="J52" s="3">
        <v>0</v>
      </c>
      <c r="K52" s="3">
        <v>26.5</v>
      </c>
      <c r="L52" s="3">
        <v>24.4</v>
      </c>
      <c r="M52" s="4">
        <f>SUM(C52:L52)/6</f>
        <v>25.616666666666671</v>
      </c>
      <c r="N52" s="4">
        <f>M52*$N$51</f>
        <v>28.178333333333342</v>
      </c>
      <c r="P52" s="13">
        <v>24.985714285714288</v>
      </c>
      <c r="Q52" s="22">
        <f>P52*Q$51</f>
        <v>27.984000000000005</v>
      </c>
      <c r="S52" s="13">
        <v>25.616666666666671</v>
      </c>
      <c r="T52" s="22">
        <f>S52*T$51</f>
        <v>27.922166666666673</v>
      </c>
    </row>
    <row r="53" spans="2:20" x14ac:dyDescent="0.2">
      <c r="B53" s="8">
        <v>2</v>
      </c>
      <c r="C53" s="3">
        <v>50.9</v>
      </c>
      <c r="D53" s="3">
        <v>57.5</v>
      </c>
      <c r="E53" s="3">
        <v>0</v>
      </c>
      <c r="F53" s="3">
        <v>44.8</v>
      </c>
      <c r="G53" s="3">
        <v>0</v>
      </c>
      <c r="H53" s="3">
        <v>52.5</v>
      </c>
      <c r="I53" s="3">
        <v>0</v>
      </c>
      <c r="J53" s="3">
        <v>0</v>
      </c>
      <c r="K53" s="3">
        <v>45.8</v>
      </c>
      <c r="L53" s="3">
        <v>47.2</v>
      </c>
      <c r="M53" s="4">
        <f>SUM(C53:L53)/6</f>
        <v>49.783333333333331</v>
      </c>
      <c r="N53" s="4">
        <f>M53*$N$51</f>
        <v>54.76166666666667</v>
      </c>
      <c r="P53" s="13">
        <v>48.31428571428571</v>
      </c>
      <c r="Q53" s="23">
        <f>P53*Q$51</f>
        <v>54.112000000000002</v>
      </c>
      <c r="S53" s="13">
        <v>49.783333333333331</v>
      </c>
      <c r="T53" s="23">
        <f>S53*T$51</f>
        <v>54.263833333333338</v>
      </c>
    </row>
    <row r="54" spans="2:20" x14ac:dyDescent="0.2">
      <c r="B54" s="10" t="s">
        <v>12</v>
      </c>
      <c r="C54" s="5">
        <f>C53/C52</f>
        <v>1.8509090909090908</v>
      </c>
      <c r="D54" s="5">
        <f>D53/D52</f>
        <v>1.936026936026936</v>
      </c>
      <c r="E54" s="5">
        <v>0</v>
      </c>
      <c r="F54" s="5">
        <f>F53/F52</f>
        <v>2.0089686098654709</v>
      </c>
      <c r="G54" s="5">
        <v>0</v>
      </c>
      <c r="H54" s="5">
        <f>H53/H52</f>
        <v>2.2532188841201717</v>
      </c>
      <c r="I54" s="5">
        <v>0</v>
      </c>
      <c r="J54" s="5">
        <v>0</v>
      </c>
      <c r="K54" s="5">
        <f>K53/K52</f>
        <v>1.7283018867924527</v>
      </c>
      <c r="L54" s="5">
        <f>L53/L52</f>
        <v>1.9344262295081969</v>
      </c>
      <c r="M54" s="5">
        <f>SUM(C54:L54)/6</f>
        <v>1.9519752728703865</v>
      </c>
      <c r="N54" s="5">
        <f>N53/N52</f>
        <v>1.9433962264150939</v>
      </c>
      <c r="P54" s="14">
        <v>1.9392941691988757</v>
      </c>
      <c r="Q54" s="24">
        <f>Q53/Q52</f>
        <v>1.9336763865065749</v>
      </c>
      <c r="S54" s="14">
        <v>1.9519752728703865</v>
      </c>
      <c r="T54" s="24">
        <f>T53/T52</f>
        <v>1.9433962264150941</v>
      </c>
    </row>
    <row r="55" spans="2:20" x14ac:dyDescent="0.2">
      <c r="B55" s="9"/>
      <c r="M55" s="1"/>
      <c r="N55" s="1"/>
      <c r="P55" s="12"/>
      <c r="Q55" s="25"/>
      <c r="S55" s="12"/>
      <c r="T55" s="25"/>
    </row>
    <row r="56" spans="2:20" x14ac:dyDescent="0.2">
      <c r="B56" s="8">
        <v>5</v>
      </c>
      <c r="C56" s="3">
        <v>104.6</v>
      </c>
      <c r="D56" s="3">
        <v>113.4</v>
      </c>
      <c r="E56" s="3">
        <v>0</v>
      </c>
      <c r="F56" s="3">
        <v>91.1</v>
      </c>
      <c r="G56" s="3">
        <v>0</v>
      </c>
      <c r="H56" s="3">
        <v>113.4</v>
      </c>
      <c r="I56" s="3">
        <v>0</v>
      </c>
      <c r="J56" s="3">
        <v>0</v>
      </c>
      <c r="K56" s="3">
        <v>88.5</v>
      </c>
      <c r="L56" s="3">
        <v>102</v>
      </c>
      <c r="M56" s="4">
        <f>SUM(C56:L56)/6</f>
        <v>102.16666666666667</v>
      </c>
      <c r="N56" s="4">
        <f>M56*$N$51</f>
        <v>112.38333333333335</v>
      </c>
      <c r="P56" s="13">
        <v>98.928571428571431</v>
      </c>
      <c r="Q56" s="23">
        <f>P56*Q$51</f>
        <v>110.80000000000001</v>
      </c>
      <c r="S56" s="13">
        <v>102.16666666666667</v>
      </c>
      <c r="T56" s="23">
        <f>S56*T$51</f>
        <v>111.36166666666668</v>
      </c>
    </row>
    <row r="57" spans="2:20" x14ac:dyDescent="0.2">
      <c r="B57" s="10" t="s">
        <v>13</v>
      </c>
      <c r="C57" s="5">
        <f>C56/C53</f>
        <v>2.055009823182711</v>
      </c>
      <c r="D57" s="5">
        <f>D56/D53</f>
        <v>1.9721739130434783</v>
      </c>
      <c r="E57" s="5">
        <v>0</v>
      </c>
      <c r="F57" s="5">
        <f>F56/F53</f>
        <v>2.0334821428571428</v>
      </c>
      <c r="G57" s="5">
        <v>0</v>
      </c>
      <c r="H57" s="5">
        <f>H56/H53</f>
        <v>2.16</v>
      </c>
      <c r="I57" s="5">
        <v>0</v>
      </c>
      <c r="J57" s="5">
        <v>0</v>
      </c>
      <c r="K57" s="5">
        <f>K56/K53</f>
        <v>1.9323144104803496</v>
      </c>
      <c r="L57" s="5">
        <f>L56/L53</f>
        <v>2.1610169491525424</v>
      </c>
      <c r="M57" s="5">
        <f>SUM(C57:L57)/6</f>
        <v>2.0523328731193708</v>
      </c>
      <c r="N57" s="5">
        <f>N56/N53</f>
        <v>2.0522263140274526</v>
      </c>
      <c r="P57" s="14">
        <v>2.0466650666520465</v>
      </c>
      <c r="Q57" s="24">
        <f>Q56/Q53</f>
        <v>2.0476049674748671</v>
      </c>
      <c r="S57" s="14">
        <v>2.0523328731193708</v>
      </c>
      <c r="T57" s="24">
        <f>T56/T53</f>
        <v>2.0522263140274521</v>
      </c>
    </row>
    <row r="58" spans="2:20" x14ac:dyDescent="0.2">
      <c r="B58" s="9"/>
      <c r="M58" s="1"/>
      <c r="N58" s="1"/>
      <c r="P58" s="12"/>
      <c r="Q58" s="25"/>
      <c r="S58" s="12"/>
      <c r="T58" s="25"/>
    </row>
    <row r="59" spans="2:20" x14ac:dyDescent="0.2">
      <c r="B59" s="8">
        <v>50</v>
      </c>
      <c r="C59" s="3">
        <v>538.29999999999995</v>
      </c>
      <c r="D59" s="3">
        <v>618.79999999999995</v>
      </c>
      <c r="E59" s="3">
        <v>0</v>
      </c>
      <c r="F59" s="3">
        <v>498</v>
      </c>
      <c r="G59" s="3">
        <v>0</v>
      </c>
      <c r="H59" s="3">
        <v>623.79999999999995</v>
      </c>
      <c r="I59" s="3">
        <v>0</v>
      </c>
      <c r="J59" s="3">
        <v>0</v>
      </c>
      <c r="K59" s="3">
        <v>453.5</v>
      </c>
      <c r="L59" s="3">
        <v>529</v>
      </c>
      <c r="M59" s="4">
        <f>SUM(C59:L59)/6</f>
        <v>543.56666666666661</v>
      </c>
      <c r="N59" s="4">
        <f>M59*$N$51</f>
        <v>597.92333333333329</v>
      </c>
      <c r="P59" s="13">
        <v>530.21428571428567</v>
      </c>
      <c r="Q59" s="23">
        <f>P59*Q$51</f>
        <v>593.84</v>
      </c>
      <c r="S59" s="13">
        <v>543.56666666666661</v>
      </c>
      <c r="T59" s="23">
        <f>S59*T$51</f>
        <v>592.48766666666666</v>
      </c>
    </row>
    <row r="60" spans="2:20" x14ac:dyDescent="0.2">
      <c r="B60" s="10" t="s">
        <v>15</v>
      </c>
      <c r="C60" s="5">
        <f>C59/C56</f>
        <v>5.146271510516252</v>
      </c>
      <c r="D60" s="5">
        <f>D59/D56</f>
        <v>5.4567901234567895</v>
      </c>
      <c r="E60" s="5">
        <v>0</v>
      </c>
      <c r="F60" s="5">
        <f>F59/F56</f>
        <v>5.4665203073545561</v>
      </c>
      <c r="G60" s="5">
        <v>0</v>
      </c>
      <c r="H60" s="5">
        <f>H59/H56</f>
        <v>5.5008818342151669</v>
      </c>
      <c r="I60" s="5">
        <v>0</v>
      </c>
      <c r="J60" s="5">
        <v>0</v>
      </c>
      <c r="K60" s="5">
        <f>K59/K56</f>
        <v>5.1242937853107344</v>
      </c>
      <c r="L60" s="5">
        <f>L59/L56</f>
        <v>5.1862745098039218</v>
      </c>
      <c r="M60" s="5">
        <f>SUM(C60:L60)/6</f>
        <v>5.3135053451095704</v>
      </c>
      <c r="N60" s="5">
        <f>N59/N56</f>
        <v>5.3203915171288729</v>
      </c>
      <c r="P60" s="15">
        <v>5.3632381843976011</v>
      </c>
      <c r="Q60" s="26">
        <f>Q59/Q56</f>
        <v>5.3595667870036099</v>
      </c>
      <c r="S60" s="15">
        <v>5.3135053451095704</v>
      </c>
      <c r="T60" s="26">
        <f>T59/T56</f>
        <v>5.3203915171288738</v>
      </c>
    </row>
    <row r="65" spans="2:6" x14ac:dyDescent="0.2">
      <c r="B65" s="7" t="s">
        <v>33</v>
      </c>
    </row>
    <row r="66" spans="2:6" x14ac:dyDescent="0.2">
      <c r="B66" s="7" t="s">
        <v>34</v>
      </c>
    </row>
    <row r="68" spans="2:6" x14ac:dyDescent="0.2">
      <c r="B68" s="9"/>
      <c r="C68" s="8" t="s">
        <v>16</v>
      </c>
      <c r="D68" s="8" t="s">
        <v>16</v>
      </c>
    </row>
    <row r="69" spans="2:6" x14ac:dyDescent="0.2">
      <c r="B69" s="9"/>
      <c r="C69" s="8" t="s">
        <v>7</v>
      </c>
      <c r="D69" s="8" t="s">
        <v>6</v>
      </c>
    </row>
    <row r="70" spans="2:6" x14ac:dyDescent="0.2">
      <c r="B70" s="9"/>
      <c r="C70" s="8"/>
      <c r="D70" s="8"/>
      <c r="E70" s="29"/>
      <c r="F70" s="31" t="s">
        <v>36</v>
      </c>
    </row>
    <row r="71" spans="2:6" x14ac:dyDescent="0.2">
      <c r="B71" s="8" t="s">
        <v>11</v>
      </c>
      <c r="C71" s="8" t="s">
        <v>1</v>
      </c>
      <c r="D71" s="8" t="s">
        <v>2</v>
      </c>
      <c r="E71" s="30"/>
      <c r="F71" s="20">
        <v>1</v>
      </c>
    </row>
    <row r="72" spans="2:6" x14ac:dyDescent="0.2">
      <c r="B72" s="8">
        <v>1</v>
      </c>
      <c r="C72" s="3">
        <v>27.5</v>
      </c>
      <c r="D72" s="3">
        <v>29.7</v>
      </c>
      <c r="E72" s="13">
        <f>SUM(C72:D72)/2</f>
        <v>28.6</v>
      </c>
      <c r="F72" s="23">
        <f>E72*$F$71</f>
        <v>28.6</v>
      </c>
    </row>
    <row r="73" spans="2:6" x14ac:dyDescent="0.2">
      <c r="B73" s="8">
        <v>2</v>
      </c>
      <c r="C73" s="3">
        <v>50.9</v>
      </c>
      <c r="D73" s="3">
        <v>57.5</v>
      </c>
      <c r="E73" s="13">
        <f>SUM(C73:D73)/2</f>
        <v>54.2</v>
      </c>
      <c r="F73" s="23">
        <f>E73*$F$71</f>
        <v>54.2</v>
      </c>
    </row>
    <row r="74" spans="2:6" x14ac:dyDescent="0.2">
      <c r="B74" s="10" t="s">
        <v>12</v>
      </c>
      <c r="C74" s="5">
        <f>C73/C72</f>
        <v>1.8509090909090908</v>
      </c>
      <c r="D74" s="5">
        <f>D73/D72</f>
        <v>1.936026936026936</v>
      </c>
      <c r="E74" s="14">
        <f>E73/E72</f>
        <v>1.8951048951048952</v>
      </c>
      <c r="F74" s="24">
        <f>F73/F72</f>
        <v>1.8951048951048952</v>
      </c>
    </row>
    <row r="75" spans="2:6" x14ac:dyDescent="0.2">
      <c r="B75" s="9"/>
      <c r="E75" s="27"/>
      <c r="F75" s="28"/>
    </row>
    <row r="76" spans="2:6" x14ac:dyDescent="0.2">
      <c r="B76" s="8">
        <v>5</v>
      </c>
      <c r="C76" s="3">
        <v>104.6</v>
      </c>
      <c r="D76" s="3">
        <v>113.4</v>
      </c>
      <c r="E76" s="13">
        <f>SUM(C76:D76)/2</f>
        <v>109</v>
      </c>
      <c r="F76" s="23">
        <f>E76*$F$71</f>
        <v>109</v>
      </c>
    </row>
    <row r="77" spans="2:6" x14ac:dyDescent="0.2">
      <c r="B77" s="10" t="s">
        <v>13</v>
      </c>
      <c r="C77" s="5">
        <f>C76/C73</f>
        <v>2.055009823182711</v>
      </c>
      <c r="D77" s="5">
        <f>D76/D73</f>
        <v>1.9721739130434783</v>
      </c>
      <c r="E77" s="14">
        <f>E76/E73</f>
        <v>2.0110701107011071</v>
      </c>
      <c r="F77" s="24">
        <f>F76/F73</f>
        <v>2.0110701107011071</v>
      </c>
    </row>
    <row r="78" spans="2:6" x14ac:dyDescent="0.2">
      <c r="B78" s="9"/>
      <c r="E78" s="27"/>
      <c r="F78" s="28"/>
    </row>
    <row r="79" spans="2:6" x14ac:dyDescent="0.2">
      <c r="B79" s="8">
        <v>50</v>
      </c>
      <c r="C79" s="3">
        <v>538.29999999999995</v>
      </c>
      <c r="D79" s="3">
        <v>618.79999999999995</v>
      </c>
      <c r="E79" s="13">
        <f>SUM(C79:D79)/2</f>
        <v>578.54999999999995</v>
      </c>
      <c r="F79" s="23">
        <f>E79*$F$71</f>
        <v>578.54999999999995</v>
      </c>
    </row>
    <row r="80" spans="2:6" x14ac:dyDescent="0.2">
      <c r="B80" s="10" t="s">
        <v>15</v>
      </c>
      <c r="C80" s="5">
        <f>C79/C76</f>
        <v>5.146271510516252</v>
      </c>
      <c r="D80" s="5">
        <f>D79/D76</f>
        <v>5.4567901234567895</v>
      </c>
      <c r="E80" s="15">
        <f>E79/E76</f>
        <v>5.3077981651376138</v>
      </c>
      <c r="F80" s="26">
        <f>F79/F76</f>
        <v>5.3077981651376138</v>
      </c>
    </row>
  </sheetData>
  <phoneticPr fontId="1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AER_aver_10tests</vt:lpstr>
      <vt:lpstr>Sheet3</vt:lpstr>
    </vt:vector>
  </TitlesOfParts>
  <Company>GP Racing,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Stillwell</dc:creator>
  <cp:lastModifiedBy>Kevin Stillwell</cp:lastModifiedBy>
  <dcterms:created xsi:type="dcterms:W3CDTF">2018-08-18T22:25:17Z</dcterms:created>
  <dcterms:modified xsi:type="dcterms:W3CDTF">2018-09-12T23:50:14Z</dcterms:modified>
</cp:coreProperties>
</file>