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activeX/activeX33.xml" ContentType="application/vnd.ms-office.activeX+xml"/>
  <Override PartName="/xl/activeX/activeX33.bin" ContentType="application/vnd.ms-office.activeX"/>
  <Override PartName="/xl/activeX/activeX34.xml" ContentType="application/vnd.ms-office.activeX+xml"/>
  <Override PartName="/xl/activeX/activeX34.bin" ContentType="application/vnd.ms-office.activeX"/>
  <Override PartName="/xl/activeX/activeX35.xml" ContentType="application/vnd.ms-office.activeX+xml"/>
  <Override PartName="/xl/activeX/activeX35.bin" ContentType="application/vnd.ms-office.activeX"/>
  <Override PartName="/xl/activeX/activeX36.xml" ContentType="application/vnd.ms-office.activeX+xml"/>
  <Override PartName="/xl/activeX/activeX36.bin" ContentType="application/vnd.ms-office.activeX"/>
  <Override PartName="/xl/activeX/activeX37.xml" ContentType="application/vnd.ms-office.activeX+xml"/>
  <Override PartName="/xl/activeX/activeX37.bin" ContentType="application/vnd.ms-office.activeX"/>
  <Override PartName="/xl/activeX/activeX38.xml" ContentType="application/vnd.ms-office.activeX+xml"/>
  <Override PartName="/xl/activeX/activeX38.bin" ContentType="application/vnd.ms-office.activeX"/>
  <Override PartName="/xl/activeX/activeX39.xml" ContentType="application/vnd.ms-office.activeX+xml"/>
  <Override PartName="/xl/activeX/activeX39.bin" ContentType="application/vnd.ms-office.activeX"/>
  <Override PartName="/xl/activeX/activeX40.xml" ContentType="application/vnd.ms-office.activeX+xml"/>
  <Override PartName="/xl/activeX/activeX40.bin" ContentType="application/vnd.ms-office.activeX"/>
  <Override PartName="/xl/activeX/activeX41.xml" ContentType="application/vnd.ms-office.activeX+xml"/>
  <Override PartName="/xl/activeX/activeX41.bin" ContentType="application/vnd.ms-office.activeX"/>
  <Override PartName="/xl/activeX/activeX42.xml" ContentType="application/vnd.ms-office.activeX+xml"/>
  <Override PartName="/xl/activeX/activeX42.bin" ContentType="application/vnd.ms-office.activeX"/>
  <Override PartName="/xl/activeX/activeX43.xml" ContentType="application/vnd.ms-office.activeX+xml"/>
  <Override PartName="/xl/activeX/activeX43.bin" ContentType="application/vnd.ms-office.activeX"/>
  <Override PartName="/xl/activeX/activeX44.xml" ContentType="application/vnd.ms-office.activeX+xml"/>
  <Override PartName="/xl/activeX/activeX44.bin" ContentType="application/vnd.ms-office.activeX"/>
  <Override PartName="/xl/activeX/activeX45.xml" ContentType="application/vnd.ms-office.activeX+xml"/>
  <Override PartName="/xl/activeX/activeX45.bin" ContentType="application/vnd.ms-office.activeX"/>
  <Override PartName="/xl/activeX/activeX46.xml" ContentType="application/vnd.ms-office.activeX+xml"/>
  <Override PartName="/xl/activeX/activeX46.bin" ContentType="application/vnd.ms-office.activeX"/>
  <Override PartName="/xl/activeX/activeX47.xml" ContentType="application/vnd.ms-office.activeX+xml"/>
  <Override PartName="/xl/activeX/activeX47.bin" ContentType="application/vnd.ms-office.activeX"/>
  <Override PartName="/xl/activeX/activeX48.xml" ContentType="application/vnd.ms-office.activeX+xml"/>
  <Override PartName="/xl/activeX/activeX48.bin" ContentType="application/vnd.ms-office.activeX"/>
  <Override PartName="/xl/activeX/activeX49.xml" ContentType="application/vnd.ms-office.activeX+xml"/>
  <Override PartName="/xl/activeX/activeX49.bin" ContentType="application/vnd.ms-office.activeX"/>
  <Override PartName="/xl/activeX/activeX50.xml" ContentType="application/vnd.ms-office.activeX+xml"/>
  <Override PartName="/xl/activeX/activeX50.bin" ContentType="application/vnd.ms-office.activeX"/>
  <Override PartName="/xl/activeX/activeX51.xml" ContentType="application/vnd.ms-office.activeX+xml"/>
  <Override PartName="/xl/activeX/activeX51.bin" ContentType="application/vnd.ms-office.activeX"/>
  <Override PartName="/xl/activeX/activeX52.xml" ContentType="application/vnd.ms-office.activeX+xml"/>
  <Override PartName="/xl/activeX/activeX52.bin" ContentType="application/vnd.ms-office.activeX"/>
  <Override PartName="/xl/activeX/activeX53.xml" ContentType="application/vnd.ms-office.activeX+xml"/>
  <Override PartName="/xl/activeX/activeX53.bin" ContentType="application/vnd.ms-office.activeX"/>
  <Override PartName="/xl/activeX/activeX54.xml" ContentType="application/vnd.ms-office.activeX+xml"/>
  <Override PartName="/xl/activeX/activeX54.bin" ContentType="application/vnd.ms-office.activeX"/>
  <Override PartName="/xl/activeX/activeX55.xml" ContentType="application/vnd.ms-office.activeX+xml"/>
  <Override PartName="/xl/activeX/activeX55.bin" ContentType="application/vnd.ms-office.activeX"/>
  <Override PartName="/xl/activeX/activeX56.xml" ContentType="application/vnd.ms-office.activeX+xml"/>
  <Override PartName="/xl/activeX/activeX56.bin" ContentType="application/vnd.ms-office.activeX"/>
  <Override PartName="/xl/activeX/activeX57.xml" ContentType="application/vnd.ms-office.activeX+xml"/>
  <Override PartName="/xl/activeX/activeX57.bin" ContentType="application/vnd.ms-office.activeX"/>
  <Override PartName="/xl/activeX/activeX58.xml" ContentType="application/vnd.ms-office.activeX+xml"/>
  <Override PartName="/xl/activeX/activeX58.bin" ContentType="application/vnd.ms-office.activeX"/>
  <Override PartName="/xl/activeX/activeX59.xml" ContentType="application/vnd.ms-office.activeX+xml"/>
  <Override PartName="/xl/activeX/activeX59.bin" ContentType="application/vnd.ms-office.activeX"/>
  <Override PartName="/xl/activeX/activeX60.xml" ContentType="application/vnd.ms-office.activeX+xml"/>
  <Override PartName="/xl/activeX/activeX60.bin" ContentType="application/vnd.ms-office.activeX"/>
  <Override PartName="/xl/activeX/activeX61.xml" ContentType="application/vnd.ms-office.activeX+xml"/>
  <Override PartName="/xl/activeX/activeX61.bin" ContentType="application/vnd.ms-office.activeX"/>
  <Override PartName="/xl/activeX/activeX62.xml" ContentType="application/vnd.ms-office.activeX+xml"/>
  <Override PartName="/xl/activeX/activeX62.bin" ContentType="application/vnd.ms-office.activeX"/>
  <Override PartName="/xl/activeX/activeX63.xml" ContentType="application/vnd.ms-office.activeX+xml"/>
  <Override PartName="/xl/activeX/activeX63.bin" ContentType="application/vnd.ms-office.activeX"/>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drawings/drawing2.xml" ContentType="application/vnd.openxmlformats-officedocument.drawing+xml"/>
  <Override PartName="/xl/activeX/activeX64.xml" ContentType="application/vnd.ms-office.activeX+xml"/>
  <Override PartName="/xl/activeX/activeX64.bin" ContentType="application/vnd.ms-office.activeX"/>
  <Override PartName="/xl/activeX/activeX65.xml" ContentType="application/vnd.ms-office.activeX+xml"/>
  <Override PartName="/xl/activeX/activeX65.bin" ContentType="application/vnd.ms-office.activeX"/>
  <Override PartName="/xl/activeX/activeX66.xml" ContentType="application/vnd.ms-office.activeX+xml"/>
  <Override PartName="/xl/activeX/activeX66.bin" ContentType="application/vnd.ms-office.activeX"/>
  <Override PartName="/xl/activeX/activeX67.xml" ContentType="application/vnd.ms-office.activeX+xml"/>
  <Override PartName="/xl/activeX/activeX67.bin" ContentType="application/vnd.ms-office.activeX"/>
  <Override PartName="/xl/activeX/activeX68.xml" ContentType="application/vnd.ms-office.activeX+xml"/>
  <Override PartName="/xl/activeX/activeX68.bin" ContentType="application/vnd.ms-office.activeX"/>
  <Override PartName="/xl/activeX/activeX69.xml" ContentType="application/vnd.ms-office.activeX+xml"/>
  <Override PartName="/xl/activeX/activeX69.bin" ContentType="application/vnd.ms-office.activeX"/>
  <Override PartName="/xl/activeX/activeX70.xml" ContentType="application/vnd.ms-office.activeX+xml"/>
  <Override PartName="/xl/activeX/activeX70.bin" ContentType="application/vnd.ms-office.activeX"/>
  <Override PartName="/xl/activeX/activeX71.xml" ContentType="application/vnd.ms-office.activeX+xml"/>
  <Override PartName="/xl/activeX/activeX71.bin" ContentType="application/vnd.ms-office.activeX"/>
  <Override PartName="/xl/activeX/activeX72.xml" ContentType="application/vnd.ms-office.activeX+xml"/>
  <Override PartName="/xl/activeX/activeX72.bin" ContentType="application/vnd.ms-office.activeX"/>
  <Override PartName="/xl/activeX/activeX73.xml" ContentType="application/vnd.ms-office.activeX+xml"/>
  <Override PartName="/xl/activeX/activeX73.bin" ContentType="application/vnd.ms-office.activeX"/>
  <Override PartName="/xl/activeX/activeX74.xml" ContentType="application/vnd.ms-office.activeX+xml"/>
  <Override PartName="/xl/activeX/activeX74.bin" ContentType="application/vnd.ms-office.activeX"/>
  <Override PartName="/xl/activeX/activeX75.xml" ContentType="application/vnd.ms-office.activeX+xml"/>
  <Override PartName="/xl/activeX/activeX75.bin" ContentType="application/vnd.ms-office.activeX"/>
  <Override PartName="/xl/activeX/activeX76.xml" ContentType="application/vnd.ms-office.activeX+xml"/>
  <Override PartName="/xl/activeX/activeX76.bin" ContentType="application/vnd.ms-office.activeX"/>
  <Override PartName="/xl/activeX/activeX77.xml" ContentType="application/vnd.ms-office.activeX+xml"/>
  <Override PartName="/xl/activeX/activeX77.bin" ContentType="application/vnd.ms-office.activeX"/>
  <Override PartName="/xl/activeX/activeX78.xml" ContentType="application/vnd.ms-office.activeX+xml"/>
  <Override PartName="/xl/activeX/activeX78.bin" ContentType="application/vnd.ms-office.activeX"/>
  <Override PartName="/xl/activeX/activeX79.xml" ContentType="application/vnd.ms-office.activeX+xml"/>
  <Override PartName="/xl/activeX/activeX79.bin" ContentType="application/vnd.ms-office.activeX"/>
  <Override PartName="/xl/activeX/activeX80.xml" ContentType="application/vnd.ms-office.activeX+xml"/>
  <Override PartName="/xl/activeX/activeX80.bin" ContentType="application/vnd.ms-office.activeX"/>
  <Override PartName="/xl/activeX/activeX81.xml" ContentType="application/vnd.ms-office.activeX+xml"/>
  <Override PartName="/xl/activeX/activeX81.bin" ContentType="application/vnd.ms-office.activeX"/>
  <Override PartName="/xl/activeX/activeX82.xml" ContentType="application/vnd.ms-office.activeX+xml"/>
  <Override PartName="/xl/activeX/activeX82.bin" ContentType="application/vnd.ms-office.activeX"/>
  <Override PartName="/xl/activeX/activeX83.xml" ContentType="application/vnd.ms-office.activeX+xml"/>
  <Override PartName="/xl/activeX/activeX83.bin" ContentType="application/vnd.ms-office.activeX"/>
  <Override PartName="/xl/activeX/activeX84.xml" ContentType="application/vnd.ms-office.activeX+xml"/>
  <Override PartName="/xl/activeX/activeX84.bin" ContentType="application/vnd.ms-office.activeX"/>
  <Override PartName="/xl/activeX/activeX85.xml" ContentType="application/vnd.ms-office.activeX+xml"/>
  <Override PartName="/xl/activeX/activeX85.bin" ContentType="application/vnd.ms-office.activeX"/>
  <Override PartName="/xl/activeX/activeX86.xml" ContentType="application/vnd.ms-office.activeX+xml"/>
  <Override PartName="/xl/activeX/activeX86.bin" ContentType="application/vnd.ms-office.activeX"/>
  <Override PartName="/xl/activeX/activeX87.xml" ContentType="application/vnd.ms-office.activeX+xml"/>
  <Override PartName="/xl/activeX/activeX87.bin" ContentType="application/vnd.ms-office.activeX"/>
  <Override PartName="/xl/activeX/activeX88.xml" ContentType="application/vnd.ms-office.activeX+xml"/>
  <Override PartName="/xl/activeX/activeX88.bin" ContentType="application/vnd.ms-office.activeX"/>
  <Override PartName="/xl/activeX/activeX89.xml" ContentType="application/vnd.ms-office.activeX+xml"/>
  <Override PartName="/xl/activeX/activeX89.bin" ContentType="application/vnd.ms-office.activeX"/>
  <Override PartName="/xl/activeX/activeX90.xml" ContentType="application/vnd.ms-office.activeX+xml"/>
  <Override PartName="/xl/activeX/activeX90.bin" ContentType="application/vnd.ms-office.activeX"/>
  <Override PartName="/xl/activeX/activeX91.xml" ContentType="application/vnd.ms-office.activeX+xml"/>
  <Override PartName="/xl/activeX/activeX91.bin" ContentType="application/vnd.ms-office.activeX"/>
  <Override PartName="/xl/activeX/activeX92.xml" ContentType="application/vnd.ms-office.activeX+xml"/>
  <Override PartName="/xl/activeX/activeX92.bin" ContentType="application/vnd.ms-office.activeX"/>
  <Override PartName="/xl/activeX/activeX93.xml" ContentType="application/vnd.ms-office.activeX+xml"/>
  <Override PartName="/xl/activeX/activeX93.bin" ContentType="application/vnd.ms-office.activeX"/>
  <Override PartName="/xl/activeX/activeX94.xml" ContentType="application/vnd.ms-office.activeX+xml"/>
  <Override PartName="/xl/activeX/activeX94.bin" ContentType="application/vnd.ms-office.activeX"/>
  <Override PartName="/xl/activeX/activeX95.xml" ContentType="application/vnd.ms-office.activeX+xml"/>
  <Override PartName="/xl/activeX/activeX95.bin" ContentType="application/vnd.ms-office.activeX"/>
  <Override PartName="/xl/activeX/activeX96.xml" ContentType="application/vnd.ms-office.activeX+xml"/>
  <Override PartName="/xl/activeX/activeX96.bin" ContentType="application/vnd.ms-office.activeX"/>
  <Override PartName="/xl/activeX/activeX97.xml" ContentType="application/vnd.ms-office.activeX+xml"/>
  <Override PartName="/xl/activeX/activeX97.bin" ContentType="application/vnd.ms-office.activeX"/>
  <Override PartName="/xl/activeX/activeX98.xml" ContentType="application/vnd.ms-office.activeX+xml"/>
  <Override PartName="/xl/activeX/activeX98.bin" ContentType="application/vnd.ms-office.activeX"/>
  <Override PartName="/xl/activeX/activeX99.xml" ContentType="application/vnd.ms-office.activeX+xml"/>
  <Override PartName="/xl/activeX/activeX99.bin" ContentType="application/vnd.ms-office.activeX"/>
  <Override PartName="/xl/activeX/activeX100.xml" ContentType="application/vnd.ms-office.activeX+xml"/>
  <Override PartName="/xl/activeX/activeX100.bin" ContentType="application/vnd.ms-office.activeX"/>
  <Override PartName="/xl/activeX/activeX101.xml" ContentType="application/vnd.ms-office.activeX+xml"/>
  <Override PartName="/xl/activeX/activeX101.bin" ContentType="application/vnd.ms-office.activeX"/>
  <Override PartName="/xl/activeX/activeX102.xml" ContentType="application/vnd.ms-office.activeX+xml"/>
  <Override PartName="/xl/activeX/activeX102.bin" ContentType="application/vnd.ms-office.activeX"/>
  <Override PartName="/xl/activeX/activeX103.xml" ContentType="application/vnd.ms-office.activeX+xml"/>
  <Override PartName="/xl/activeX/activeX103.bin" ContentType="application/vnd.ms-office.activeX"/>
  <Override PartName="/xl/activeX/activeX104.xml" ContentType="application/vnd.ms-office.activeX+xml"/>
  <Override PartName="/xl/activeX/activeX104.bin" ContentType="application/vnd.ms-office.activeX"/>
  <Override PartName="/xl/activeX/activeX105.xml" ContentType="application/vnd.ms-office.activeX+xml"/>
  <Override PartName="/xl/activeX/activeX105.bin" ContentType="application/vnd.ms-office.activeX"/>
  <Override PartName="/xl/activeX/activeX106.xml" ContentType="application/vnd.ms-office.activeX+xml"/>
  <Override PartName="/xl/activeX/activeX106.bin" ContentType="application/vnd.ms-office.activeX"/>
  <Override PartName="/xl/activeX/activeX107.xml" ContentType="application/vnd.ms-office.activeX+xml"/>
  <Override PartName="/xl/activeX/activeX107.bin" ContentType="application/vnd.ms-office.activeX"/>
  <Override PartName="/xl/activeX/activeX108.xml" ContentType="application/vnd.ms-office.activeX+xml"/>
  <Override PartName="/xl/activeX/activeX108.bin" ContentType="application/vnd.ms-office.activeX"/>
  <Override PartName="/xl/activeX/activeX109.xml" ContentType="application/vnd.ms-office.activeX+xml"/>
  <Override PartName="/xl/activeX/activeX109.bin" ContentType="application/vnd.ms-office.activeX"/>
  <Override PartName="/xl/activeX/activeX110.xml" ContentType="application/vnd.ms-office.activeX+xml"/>
  <Override PartName="/xl/activeX/activeX110.bin" ContentType="application/vnd.ms-office.activeX"/>
  <Override PartName="/xl/activeX/activeX111.xml" ContentType="application/vnd.ms-office.activeX+xml"/>
  <Override PartName="/xl/activeX/activeX111.bin" ContentType="application/vnd.ms-office.activeX"/>
  <Override PartName="/xl/activeX/activeX112.xml" ContentType="application/vnd.ms-office.activeX+xml"/>
  <Override PartName="/xl/activeX/activeX112.bin" ContentType="application/vnd.ms-office.activeX"/>
  <Override PartName="/xl/activeX/activeX113.xml" ContentType="application/vnd.ms-office.activeX+xml"/>
  <Override PartName="/xl/activeX/activeX113.bin" ContentType="application/vnd.ms-office.activeX"/>
  <Override PartName="/xl/activeX/activeX114.xml" ContentType="application/vnd.ms-office.activeX+xml"/>
  <Override PartName="/xl/activeX/activeX114.bin" ContentType="application/vnd.ms-office.activeX"/>
  <Override PartName="/xl/activeX/activeX115.xml" ContentType="application/vnd.ms-office.activeX+xml"/>
  <Override PartName="/xl/activeX/activeX115.bin" ContentType="application/vnd.ms-office.activeX"/>
  <Override PartName="/xl/activeX/activeX116.xml" ContentType="application/vnd.ms-office.activeX+xml"/>
  <Override PartName="/xl/activeX/activeX116.bin" ContentType="application/vnd.ms-office.activeX"/>
  <Override PartName="/xl/activeX/activeX117.xml" ContentType="application/vnd.ms-office.activeX+xml"/>
  <Override PartName="/xl/activeX/activeX117.bin" ContentType="application/vnd.ms-office.activeX"/>
  <Override PartName="/xl/activeX/activeX118.xml" ContentType="application/vnd.ms-office.activeX+xml"/>
  <Override PartName="/xl/activeX/activeX118.bin" ContentType="application/vnd.ms-office.activeX"/>
  <Override PartName="/xl/activeX/activeX119.xml" ContentType="application/vnd.ms-office.activeX+xml"/>
  <Override PartName="/xl/activeX/activeX119.bin" ContentType="application/vnd.ms-office.activeX"/>
  <Override PartName="/xl/activeX/activeX120.xml" ContentType="application/vnd.ms-office.activeX+xml"/>
  <Override PartName="/xl/activeX/activeX120.bin" ContentType="application/vnd.ms-office.activeX"/>
  <Override PartName="/xl/activeX/activeX121.xml" ContentType="application/vnd.ms-office.activeX+xml"/>
  <Override PartName="/xl/activeX/activeX121.bin" ContentType="application/vnd.ms-office.activeX"/>
  <Override PartName="/xl/activeX/activeX122.xml" ContentType="application/vnd.ms-office.activeX+xml"/>
  <Override PartName="/xl/activeX/activeX122.bin" ContentType="application/vnd.ms-office.activeX"/>
  <Override PartName="/xl/activeX/activeX123.xml" ContentType="application/vnd.ms-office.activeX+xml"/>
  <Override PartName="/xl/activeX/activeX123.bin" ContentType="application/vnd.ms-office.activeX"/>
  <Override PartName="/xl/activeX/activeX124.xml" ContentType="application/vnd.ms-office.activeX+xml"/>
  <Override PartName="/xl/activeX/activeX124.bin" ContentType="application/vnd.ms-office.activeX"/>
  <Override PartName="/xl/activeX/activeX125.xml" ContentType="application/vnd.ms-office.activeX+xml"/>
  <Override PartName="/xl/activeX/activeX125.bin" ContentType="application/vnd.ms-office.activeX"/>
  <Override PartName="/xl/activeX/activeX126.xml" ContentType="application/vnd.ms-office.activeX+xml"/>
  <Override PartName="/xl/activeX/activeX126.bin" ContentType="application/vnd.ms-office.activeX"/>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3.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5" windowWidth="19020" windowHeight="8325" activeTab="4"/>
  </bookViews>
  <sheets>
    <sheet name="misc01" sheetId="1" r:id="rId1"/>
    <sheet name="misc02" sheetId="2" r:id="rId2"/>
    <sheet name="aver_18tests" sheetId="3" r:id="rId3"/>
    <sheet name="aver_18tests_orig_zeta1" sheetId="4" r:id="rId4"/>
    <sheet name="ideal_r-zeta" sheetId="5" r:id="rId5"/>
  </sheets>
  <definedNames>
    <definedName name="_xlnm.Print_Area" localSheetId="2">aver_18tests!$F$201:$Q$274</definedName>
    <definedName name="_xlnm.Print_Area" localSheetId="3">aver_18tests_orig_zeta1!$F$193:$Q$269</definedName>
    <definedName name="_xlnm.Print_Area" localSheetId="4">'ideal_r-zeta'!$E$32:$K$64</definedName>
  </definedNames>
  <calcPr calcId="145621"/>
</workbook>
</file>

<file path=xl/calcChain.xml><?xml version="1.0" encoding="utf-8"?>
<calcChain xmlns="http://schemas.openxmlformats.org/spreadsheetml/2006/main">
  <c r="F39" i="5" l="1"/>
  <c r="H39" i="5"/>
  <c r="I39" i="5"/>
  <c r="J39" i="5" l="1"/>
  <c r="F43" i="5" l="1"/>
  <c r="F40" i="5"/>
  <c r="F41" i="5"/>
  <c r="F42" i="5"/>
  <c r="F54" i="5"/>
  <c r="G40" i="5"/>
  <c r="G41" i="5"/>
  <c r="I41" i="5" s="1"/>
  <c r="G42" i="5"/>
  <c r="I42" i="5" s="1"/>
  <c r="G43" i="5"/>
  <c r="G39" i="5"/>
  <c r="H43" i="5" l="1"/>
  <c r="I43" i="5"/>
  <c r="I40" i="5"/>
  <c r="J40" i="5" s="1"/>
  <c r="F56" i="5"/>
  <c r="F55" i="5"/>
  <c r="K54" i="5"/>
  <c r="K55" i="5"/>
  <c r="K56" i="5"/>
  <c r="K57" i="5"/>
  <c r="K58" i="5"/>
  <c r="G55" i="5"/>
  <c r="G56" i="5"/>
  <c r="G57" i="5"/>
  <c r="G58" i="5"/>
  <c r="G54" i="5"/>
  <c r="H41" i="5"/>
  <c r="H56" i="5" s="1"/>
  <c r="J42" i="5"/>
  <c r="J57" i="5" s="1"/>
  <c r="J43" i="5"/>
  <c r="J58" i="5" s="1"/>
  <c r="I54" i="5"/>
  <c r="H14" i="5"/>
  <c r="H11" i="5"/>
  <c r="H12" i="5"/>
  <c r="H13" i="5"/>
  <c r="H10" i="5"/>
  <c r="D201" i="4"/>
  <c r="D203" i="4"/>
  <c r="D202" i="4"/>
  <c r="D200" i="4"/>
  <c r="D199" i="4"/>
  <c r="R189" i="3"/>
  <c r="R188" i="3"/>
  <c r="R187" i="3"/>
  <c r="R186" i="3"/>
  <c r="R185" i="3"/>
  <c r="H40" i="5" l="1"/>
  <c r="H55" i="5" s="1"/>
  <c r="F58" i="5"/>
  <c r="F57" i="5"/>
  <c r="H54" i="5"/>
  <c r="J54" i="5"/>
  <c r="I56" i="5"/>
  <c r="J55" i="5"/>
  <c r="I55" i="5"/>
  <c r="J41" i="5"/>
  <c r="J56" i="5" s="1"/>
  <c r="H58" i="5"/>
  <c r="H42" i="5"/>
  <c r="H57" i="5" s="1"/>
  <c r="I58" i="5"/>
  <c r="I57" i="5"/>
  <c r="I14" i="5"/>
  <c r="I11" i="5"/>
  <c r="I12" i="5"/>
  <c r="I13" i="5"/>
  <c r="P255" i="3"/>
  <c r="G207" i="3"/>
  <c r="E258" i="3"/>
  <c r="E259" i="3" s="1"/>
  <c r="O255" i="3"/>
  <c r="N255" i="3"/>
  <c r="M255" i="3"/>
  <c r="L255" i="3"/>
  <c r="K255" i="3"/>
  <c r="J255" i="3"/>
  <c r="I255" i="3"/>
  <c r="H255" i="3"/>
  <c r="G255" i="3"/>
  <c r="E255" i="3"/>
  <c r="E234" i="3"/>
  <c r="E235" i="3" s="1"/>
  <c r="P231" i="3"/>
  <c r="O231" i="3"/>
  <c r="N231" i="3"/>
  <c r="M231" i="3"/>
  <c r="L231" i="3"/>
  <c r="K231" i="3"/>
  <c r="J231" i="3"/>
  <c r="I231" i="3"/>
  <c r="H231" i="3"/>
  <c r="G231" i="3"/>
  <c r="E231" i="3"/>
  <c r="K12" i="5" l="1"/>
  <c r="K14" i="5"/>
  <c r="K13" i="5"/>
  <c r="P232" i="3"/>
  <c r="P235" i="3" s="1"/>
  <c r="N232" i="3"/>
  <c r="N233" i="3" s="1"/>
  <c r="N234" i="3" s="1"/>
  <c r="J232" i="3"/>
  <c r="J233" i="3" s="1"/>
  <c r="J234" i="3" s="1"/>
  <c r="P256" i="3"/>
  <c r="L256" i="3"/>
  <c r="K256" i="3"/>
  <c r="N256" i="3"/>
  <c r="J256" i="3"/>
  <c r="M256" i="3"/>
  <c r="I256" i="3"/>
  <c r="H256" i="3"/>
  <c r="O256" i="3"/>
  <c r="G256" i="3"/>
  <c r="J235" i="3"/>
  <c r="N235" i="3"/>
  <c r="G232" i="3"/>
  <c r="K232" i="3"/>
  <c r="O232" i="3"/>
  <c r="H232" i="3"/>
  <c r="L232" i="3"/>
  <c r="I232" i="3"/>
  <c r="M232" i="3"/>
  <c r="P233" i="3" l="1"/>
  <c r="P234" i="3" s="1"/>
  <c r="G259" i="3"/>
  <c r="G257" i="3"/>
  <c r="G258" i="3" s="1"/>
  <c r="M257" i="3"/>
  <c r="M258" i="3" s="1"/>
  <c r="M259" i="3"/>
  <c r="L259" i="3"/>
  <c r="L257" i="3"/>
  <c r="L258" i="3" s="1"/>
  <c r="O259" i="3"/>
  <c r="O257" i="3"/>
  <c r="O258" i="3" s="1"/>
  <c r="J257" i="3"/>
  <c r="J258" i="3" s="1"/>
  <c r="J259" i="3"/>
  <c r="P259" i="3"/>
  <c r="P257" i="3"/>
  <c r="P258" i="3" s="1"/>
  <c r="H259" i="3"/>
  <c r="H257" i="3"/>
  <c r="H258" i="3" s="1"/>
  <c r="N257" i="3"/>
  <c r="N258" i="3" s="1"/>
  <c r="N259" i="3"/>
  <c r="I257" i="3"/>
  <c r="I258" i="3" s="1"/>
  <c r="I259" i="3"/>
  <c r="K257" i="3"/>
  <c r="K258" i="3" s="1"/>
  <c r="K259" i="3"/>
  <c r="M235" i="3"/>
  <c r="M233" i="3"/>
  <c r="M234" i="3" s="1"/>
  <c r="O235" i="3"/>
  <c r="O233" i="3"/>
  <c r="O234" i="3" s="1"/>
  <c r="I235" i="3"/>
  <c r="I233" i="3"/>
  <c r="I234" i="3" s="1"/>
  <c r="K235" i="3"/>
  <c r="K233" i="3"/>
  <c r="K234" i="3" s="1"/>
  <c r="L233" i="3"/>
  <c r="L234" i="3" s="1"/>
  <c r="L235" i="3"/>
  <c r="G235" i="3"/>
  <c r="G233" i="3"/>
  <c r="G234" i="3" s="1"/>
  <c r="H235" i="3"/>
  <c r="H233" i="3"/>
  <c r="H234" i="3" s="1"/>
  <c r="H204" i="3" l="1"/>
  <c r="I204" i="3"/>
  <c r="J204" i="3"/>
  <c r="K204" i="3"/>
  <c r="L204" i="3"/>
  <c r="M204" i="3"/>
  <c r="N204" i="3"/>
  <c r="O204" i="3"/>
  <c r="P204" i="3"/>
  <c r="G204" i="3"/>
  <c r="E204" i="3"/>
  <c r="E208" i="3" s="1"/>
  <c r="E207" i="3"/>
  <c r="P303" i="4"/>
  <c r="O303" i="4"/>
  <c r="N303" i="4"/>
  <c r="M303" i="4"/>
  <c r="L303" i="4"/>
  <c r="K303" i="4"/>
  <c r="J303" i="4"/>
  <c r="I303" i="4"/>
  <c r="H303" i="4"/>
  <c r="G303" i="4"/>
  <c r="F303" i="4"/>
  <c r="P302" i="4"/>
  <c r="O302" i="4"/>
  <c r="N302" i="4"/>
  <c r="M302" i="4"/>
  <c r="L302" i="4"/>
  <c r="K302" i="4"/>
  <c r="J302" i="4"/>
  <c r="I302" i="4"/>
  <c r="H302" i="4"/>
  <c r="G302" i="4"/>
  <c r="F302" i="4"/>
  <c r="P301" i="4"/>
  <c r="O301" i="4"/>
  <c r="N301" i="4"/>
  <c r="M301" i="4"/>
  <c r="L301" i="4"/>
  <c r="K301" i="4"/>
  <c r="J301" i="4"/>
  <c r="I301" i="4"/>
  <c r="H301" i="4"/>
  <c r="G301" i="4"/>
  <c r="F301" i="4"/>
  <c r="P300" i="4"/>
  <c r="O300" i="4"/>
  <c r="N300" i="4"/>
  <c r="M300" i="4"/>
  <c r="L300" i="4"/>
  <c r="K300" i="4"/>
  <c r="J300" i="4"/>
  <c r="I300" i="4"/>
  <c r="H300" i="4"/>
  <c r="G300" i="4"/>
  <c r="F300" i="4"/>
  <c r="P299" i="4"/>
  <c r="O299" i="4"/>
  <c r="N299" i="4"/>
  <c r="M299" i="4"/>
  <c r="L299" i="4"/>
  <c r="K299" i="4"/>
  <c r="J299" i="4"/>
  <c r="I299" i="4"/>
  <c r="H299" i="4"/>
  <c r="G299" i="4"/>
  <c r="F299" i="4"/>
  <c r="P298" i="4"/>
  <c r="O298" i="4"/>
  <c r="N298" i="4"/>
  <c r="M298" i="4"/>
  <c r="L298" i="4"/>
  <c r="K298" i="4"/>
  <c r="J298" i="4"/>
  <c r="I298" i="4"/>
  <c r="H298" i="4"/>
  <c r="G298" i="4"/>
  <c r="F298" i="4"/>
  <c r="P297" i="4"/>
  <c r="O297" i="4"/>
  <c r="N297" i="4"/>
  <c r="M297" i="4"/>
  <c r="L297" i="4"/>
  <c r="K297" i="4"/>
  <c r="J297" i="4"/>
  <c r="I297" i="4"/>
  <c r="H297" i="4"/>
  <c r="G297" i="4"/>
  <c r="F297" i="4"/>
  <c r="P296" i="4"/>
  <c r="O296" i="4"/>
  <c r="N296" i="4"/>
  <c r="M296" i="4"/>
  <c r="L296" i="4"/>
  <c r="K296" i="4"/>
  <c r="J296" i="4"/>
  <c r="I296" i="4"/>
  <c r="H296" i="4"/>
  <c r="G296" i="4"/>
  <c r="F296" i="4"/>
  <c r="P295" i="4"/>
  <c r="O295" i="4"/>
  <c r="N295" i="4"/>
  <c r="M295" i="4"/>
  <c r="L295" i="4"/>
  <c r="K295" i="4"/>
  <c r="J295" i="4"/>
  <c r="I295" i="4"/>
  <c r="H295" i="4"/>
  <c r="G295" i="4"/>
  <c r="F295" i="4"/>
  <c r="P294" i="4"/>
  <c r="O294" i="4"/>
  <c r="N294" i="4"/>
  <c r="M294" i="4"/>
  <c r="L294" i="4"/>
  <c r="K294" i="4"/>
  <c r="J294" i="4"/>
  <c r="I294" i="4"/>
  <c r="H294" i="4"/>
  <c r="G294" i="4"/>
  <c r="F294" i="4"/>
  <c r="P293" i="4"/>
  <c r="O293" i="4"/>
  <c r="N293" i="4"/>
  <c r="M293" i="4"/>
  <c r="L293" i="4"/>
  <c r="K293" i="4"/>
  <c r="J293" i="4"/>
  <c r="I293" i="4"/>
  <c r="H293" i="4"/>
  <c r="G293" i="4"/>
  <c r="F293" i="4"/>
  <c r="P292" i="4"/>
  <c r="O292" i="4"/>
  <c r="N292" i="4"/>
  <c r="M292" i="4"/>
  <c r="L292" i="4"/>
  <c r="K292" i="4"/>
  <c r="J292" i="4"/>
  <c r="I292" i="4"/>
  <c r="H292" i="4"/>
  <c r="G292" i="4"/>
  <c r="F292" i="4"/>
  <c r="P291" i="4"/>
  <c r="O291" i="4"/>
  <c r="N291" i="4"/>
  <c r="M291" i="4"/>
  <c r="L291" i="4"/>
  <c r="K291" i="4"/>
  <c r="J291" i="4"/>
  <c r="I291" i="4"/>
  <c r="H291" i="4"/>
  <c r="G291" i="4"/>
  <c r="F291" i="4"/>
  <c r="P290" i="4"/>
  <c r="O290" i="4"/>
  <c r="N290" i="4"/>
  <c r="M290" i="4"/>
  <c r="L290" i="4"/>
  <c r="K290" i="4"/>
  <c r="J290" i="4"/>
  <c r="I290" i="4"/>
  <c r="H290" i="4"/>
  <c r="G290" i="4"/>
  <c r="F290" i="4"/>
  <c r="P289" i="4"/>
  <c r="O289" i="4"/>
  <c r="N289" i="4"/>
  <c r="M289" i="4"/>
  <c r="L289" i="4"/>
  <c r="K289" i="4"/>
  <c r="J289" i="4"/>
  <c r="I289" i="4"/>
  <c r="H289" i="4"/>
  <c r="G289" i="4"/>
  <c r="F289" i="4"/>
  <c r="P288" i="4"/>
  <c r="O288" i="4"/>
  <c r="N288" i="4"/>
  <c r="M288" i="4"/>
  <c r="L288" i="4"/>
  <c r="K288" i="4"/>
  <c r="J288" i="4"/>
  <c r="I288" i="4"/>
  <c r="H288" i="4"/>
  <c r="G288" i="4"/>
  <c r="F288" i="4"/>
  <c r="P287" i="4"/>
  <c r="O287" i="4"/>
  <c r="N287" i="4"/>
  <c r="M287" i="4"/>
  <c r="L287" i="4"/>
  <c r="K287" i="4"/>
  <c r="J287" i="4"/>
  <c r="I287" i="4"/>
  <c r="H287" i="4"/>
  <c r="G287" i="4"/>
  <c r="F287" i="4"/>
  <c r="P257" i="4"/>
  <c r="L257" i="4"/>
  <c r="H257" i="4"/>
  <c r="P254" i="4"/>
  <c r="O254" i="4"/>
  <c r="O257" i="4" s="1"/>
  <c r="N254" i="4"/>
  <c r="N257" i="4" s="1"/>
  <c r="M254" i="4"/>
  <c r="M257" i="4" s="1"/>
  <c r="L254" i="4"/>
  <c r="K254" i="4"/>
  <c r="K257" i="4" s="1"/>
  <c r="J254" i="4"/>
  <c r="J257" i="4" s="1"/>
  <c r="I254" i="4"/>
  <c r="I257" i="4" s="1"/>
  <c r="H254" i="4"/>
  <c r="G254" i="4"/>
  <c r="P253" i="4"/>
  <c r="M253" i="4"/>
  <c r="L253" i="4"/>
  <c r="M256" i="4" s="1"/>
  <c r="I253" i="4"/>
  <c r="H253" i="4"/>
  <c r="I256" i="4" s="1"/>
  <c r="P252" i="4"/>
  <c r="O252" i="4"/>
  <c r="O253" i="4" s="1"/>
  <c r="P256" i="4" s="1"/>
  <c r="N252" i="4"/>
  <c r="N253" i="4" s="1"/>
  <c r="O256" i="4" s="1"/>
  <c r="M252" i="4"/>
  <c r="L252" i="4"/>
  <c r="K252" i="4"/>
  <c r="K253" i="4" s="1"/>
  <c r="L256" i="4" s="1"/>
  <c r="J252" i="4"/>
  <c r="J253" i="4" s="1"/>
  <c r="K256" i="4" s="1"/>
  <c r="I252" i="4"/>
  <c r="H252" i="4"/>
  <c r="G252" i="4"/>
  <c r="G253" i="4" s="1"/>
  <c r="H256" i="4" s="1"/>
  <c r="P233" i="4"/>
  <c r="M233" i="4"/>
  <c r="L233" i="4"/>
  <c r="I233" i="4"/>
  <c r="H233" i="4"/>
  <c r="P230" i="4"/>
  <c r="O230" i="4"/>
  <c r="O233" i="4" s="1"/>
  <c r="N230" i="4"/>
  <c r="N233" i="4" s="1"/>
  <c r="M230" i="4"/>
  <c r="L230" i="4"/>
  <c r="K230" i="4"/>
  <c r="K233" i="4" s="1"/>
  <c r="J230" i="4"/>
  <c r="J233" i="4" s="1"/>
  <c r="I230" i="4"/>
  <c r="H230" i="4"/>
  <c r="G230" i="4"/>
  <c r="P229" i="4"/>
  <c r="M229" i="4"/>
  <c r="N232" i="4" s="1"/>
  <c r="L229" i="4"/>
  <c r="M232" i="4" s="1"/>
  <c r="I229" i="4"/>
  <c r="H229" i="4"/>
  <c r="I232" i="4" s="1"/>
  <c r="P228" i="4"/>
  <c r="O228" i="4"/>
  <c r="O229" i="4" s="1"/>
  <c r="P232" i="4" s="1"/>
  <c r="N228" i="4"/>
  <c r="N229" i="4" s="1"/>
  <c r="O232" i="4" s="1"/>
  <c r="M228" i="4"/>
  <c r="L228" i="4"/>
  <c r="K228" i="4"/>
  <c r="K229" i="4" s="1"/>
  <c r="L232" i="4" s="1"/>
  <c r="J228" i="4"/>
  <c r="J229" i="4" s="1"/>
  <c r="K232" i="4" s="1"/>
  <c r="I228" i="4"/>
  <c r="H228" i="4"/>
  <c r="G228" i="4"/>
  <c r="G229" i="4" s="1"/>
  <c r="H232" i="4" s="1"/>
  <c r="AA206" i="4"/>
  <c r="Z206" i="4"/>
  <c r="Y206" i="4"/>
  <c r="X206" i="4"/>
  <c r="W206" i="4"/>
  <c r="V206" i="4"/>
  <c r="U206" i="4"/>
  <c r="T206" i="4"/>
  <c r="S206" i="4"/>
  <c r="R206" i="4"/>
  <c r="AA205" i="4"/>
  <c r="Z205" i="4"/>
  <c r="Y205" i="4"/>
  <c r="X205" i="4"/>
  <c r="W205" i="4"/>
  <c r="V205" i="4"/>
  <c r="U205" i="4"/>
  <c r="T205" i="4"/>
  <c r="S205" i="4"/>
  <c r="R205" i="4"/>
  <c r="P203" i="4"/>
  <c r="M203" i="4"/>
  <c r="L203" i="4"/>
  <c r="I203" i="4"/>
  <c r="H203" i="4"/>
  <c r="P200" i="4"/>
  <c r="O200" i="4"/>
  <c r="O203" i="4" s="1"/>
  <c r="N200" i="4"/>
  <c r="N203" i="4" s="1"/>
  <c r="M200" i="4"/>
  <c r="L200" i="4"/>
  <c r="K200" i="4"/>
  <c r="K203" i="4" s="1"/>
  <c r="J200" i="4"/>
  <c r="J203" i="4" s="1"/>
  <c r="I200" i="4"/>
  <c r="H200" i="4"/>
  <c r="G200" i="4"/>
  <c r="P199" i="4"/>
  <c r="M199" i="4"/>
  <c r="L199" i="4"/>
  <c r="M202" i="4" s="1"/>
  <c r="I199" i="4"/>
  <c r="H199" i="4"/>
  <c r="I202" i="4" s="1"/>
  <c r="P198" i="4"/>
  <c r="O198" i="4"/>
  <c r="O199" i="4" s="1"/>
  <c r="P202" i="4" s="1"/>
  <c r="N198" i="4"/>
  <c r="N199" i="4" s="1"/>
  <c r="O202" i="4" s="1"/>
  <c r="M198" i="4"/>
  <c r="L198" i="4"/>
  <c r="K198" i="4"/>
  <c r="K199" i="4" s="1"/>
  <c r="L202" i="4" s="1"/>
  <c r="J198" i="4"/>
  <c r="J199" i="4" s="1"/>
  <c r="K202" i="4" s="1"/>
  <c r="I198" i="4"/>
  <c r="H198" i="4"/>
  <c r="G198" i="4"/>
  <c r="G199" i="4" s="1"/>
  <c r="H202" i="4" s="1"/>
  <c r="P188" i="4"/>
  <c r="O188" i="4"/>
  <c r="N188" i="4"/>
  <c r="M188" i="4"/>
  <c r="L188" i="4"/>
  <c r="K188" i="4"/>
  <c r="J188" i="4"/>
  <c r="I188" i="4"/>
  <c r="H188" i="4"/>
  <c r="G188" i="4"/>
  <c r="P187" i="4"/>
  <c r="O187" i="4"/>
  <c r="N187" i="4"/>
  <c r="M187" i="4"/>
  <c r="L187" i="4"/>
  <c r="K187" i="4"/>
  <c r="J187" i="4"/>
  <c r="I187" i="4"/>
  <c r="H187" i="4"/>
  <c r="G187" i="4"/>
  <c r="P186" i="4"/>
  <c r="O186" i="4"/>
  <c r="N186" i="4"/>
  <c r="M186" i="4"/>
  <c r="L186" i="4"/>
  <c r="K186" i="4"/>
  <c r="J186" i="4"/>
  <c r="I186" i="4"/>
  <c r="H186" i="4"/>
  <c r="G186" i="4"/>
  <c r="P185" i="4"/>
  <c r="O185" i="4"/>
  <c r="N185" i="4"/>
  <c r="M185" i="4"/>
  <c r="L185" i="4"/>
  <c r="K185" i="4"/>
  <c r="J185" i="4"/>
  <c r="I185" i="4"/>
  <c r="H185" i="4"/>
  <c r="G185" i="4"/>
  <c r="P184" i="4"/>
  <c r="O184" i="4"/>
  <c r="N184" i="4"/>
  <c r="M184" i="4"/>
  <c r="L184" i="4"/>
  <c r="K184" i="4"/>
  <c r="J184" i="4"/>
  <c r="I184" i="4"/>
  <c r="H184" i="4"/>
  <c r="G184" i="4"/>
  <c r="P205" i="3" l="1"/>
  <c r="N202" i="4"/>
  <c r="J232" i="4"/>
  <c r="N256" i="4"/>
  <c r="J202" i="4"/>
  <c r="J256" i="4"/>
  <c r="H205" i="3" l="1"/>
  <c r="H208" i="3" s="1"/>
  <c r="L205" i="3"/>
  <c r="L208" i="3" s="1"/>
  <c r="P208" i="3"/>
  <c r="I205" i="3"/>
  <c r="I208" i="3" s="1"/>
  <c r="M205" i="3"/>
  <c r="M208" i="3" s="1"/>
  <c r="G205" i="3"/>
  <c r="G206" i="3" s="1"/>
  <c r="J205" i="3"/>
  <c r="J208" i="3" s="1"/>
  <c r="N205" i="3"/>
  <c r="N208" i="3" s="1"/>
  <c r="K205" i="3"/>
  <c r="K208" i="3" s="1"/>
  <c r="O205" i="3"/>
  <c r="O208" i="3" s="1"/>
  <c r="S214" i="3"/>
  <c r="T214" i="3"/>
  <c r="U214" i="3"/>
  <c r="V214" i="3"/>
  <c r="W214" i="3"/>
  <c r="X214" i="3"/>
  <c r="Y214" i="3"/>
  <c r="Z214" i="3"/>
  <c r="AA214" i="3"/>
  <c r="R214" i="3"/>
  <c r="Y213" i="3"/>
  <c r="Z213" i="3"/>
  <c r="AA213" i="3"/>
  <c r="S213" i="3"/>
  <c r="T213" i="3"/>
  <c r="U213" i="3"/>
  <c r="V213" i="3"/>
  <c r="W213" i="3"/>
  <c r="X213" i="3"/>
  <c r="R213" i="3"/>
  <c r="G184" i="3"/>
  <c r="F308" i="3"/>
  <c r="F307" i="3"/>
  <c r="F306" i="3"/>
  <c r="F305" i="3"/>
  <c r="F304" i="3"/>
  <c r="F303" i="3"/>
  <c r="F302" i="3"/>
  <c r="F301" i="3"/>
  <c r="F300" i="3"/>
  <c r="F299" i="3"/>
  <c r="F298" i="3"/>
  <c r="F297" i="3"/>
  <c r="F296" i="3"/>
  <c r="F295" i="3"/>
  <c r="F294" i="3"/>
  <c r="F293" i="3"/>
  <c r="F292" i="3"/>
  <c r="P292" i="3"/>
  <c r="P293" i="3"/>
  <c r="P294" i="3"/>
  <c r="P295" i="3"/>
  <c r="P296" i="3"/>
  <c r="P297" i="3"/>
  <c r="P298" i="3"/>
  <c r="P299" i="3"/>
  <c r="P300" i="3"/>
  <c r="P301" i="3"/>
  <c r="P302" i="3"/>
  <c r="P303" i="3"/>
  <c r="P304" i="3"/>
  <c r="P305" i="3"/>
  <c r="P306" i="3"/>
  <c r="P307" i="3"/>
  <c r="P308" i="3"/>
  <c r="H292" i="3"/>
  <c r="I292" i="3"/>
  <c r="J292" i="3"/>
  <c r="K292" i="3"/>
  <c r="L292" i="3"/>
  <c r="M292" i="3"/>
  <c r="N292" i="3"/>
  <c r="O292" i="3"/>
  <c r="H293" i="3"/>
  <c r="I293" i="3"/>
  <c r="J293" i="3"/>
  <c r="K293" i="3"/>
  <c r="L293" i="3"/>
  <c r="M293" i="3"/>
  <c r="N293" i="3"/>
  <c r="O293" i="3"/>
  <c r="H294" i="3"/>
  <c r="I294" i="3"/>
  <c r="J294" i="3"/>
  <c r="K294" i="3"/>
  <c r="L294" i="3"/>
  <c r="M294" i="3"/>
  <c r="N294" i="3"/>
  <c r="O294" i="3"/>
  <c r="H295" i="3"/>
  <c r="I295" i="3"/>
  <c r="J295" i="3"/>
  <c r="K295" i="3"/>
  <c r="L295" i="3"/>
  <c r="M295" i="3"/>
  <c r="N295" i="3"/>
  <c r="O295" i="3"/>
  <c r="H296" i="3"/>
  <c r="I296" i="3"/>
  <c r="J296" i="3"/>
  <c r="K296" i="3"/>
  <c r="L296" i="3"/>
  <c r="M296" i="3"/>
  <c r="N296" i="3"/>
  <c r="O296" i="3"/>
  <c r="H297" i="3"/>
  <c r="I297" i="3"/>
  <c r="J297" i="3"/>
  <c r="K297" i="3"/>
  <c r="L297" i="3"/>
  <c r="M297" i="3"/>
  <c r="N297" i="3"/>
  <c r="O297" i="3"/>
  <c r="H298" i="3"/>
  <c r="I298" i="3"/>
  <c r="J298" i="3"/>
  <c r="K298" i="3"/>
  <c r="L298" i="3"/>
  <c r="M298" i="3"/>
  <c r="N298" i="3"/>
  <c r="O298" i="3"/>
  <c r="H299" i="3"/>
  <c r="I299" i="3"/>
  <c r="J299" i="3"/>
  <c r="K299" i="3"/>
  <c r="L299" i="3"/>
  <c r="M299" i="3"/>
  <c r="N299" i="3"/>
  <c r="O299" i="3"/>
  <c r="H300" i="3"/>
  <c r="I300" i="3"/>
  <c r="J300" i="3"/>
  <c r="K300" i="3"/>
  <c r="L300" i="3"/>
  <c r="M300" i="3"/>
  <c r="N300" i="3"/>
  <c r="O300" i="3"/>
  <c r="H301" i="3"/>
  <c r="I301" i="3"/>
  <c r="J301" i="3"/>
  <c r="K301" i="3"/>
  <c r="L301" i="3"/>
  <c r="M301" i="3"/>
  <c r="N301" i="3"/>
  <c r="O301" i="3"/>
  <c r="H302" i="3"/>
  <c r="I302" i="3"/>
  <c r="J302" i="3"/>
  <c r="K302" i="3"/>
  <c r="L302" i="3"/>
  <c r="M302" i="3"/>
  <c r="N302" i="3"/>
  <c r="O302" i="3"/>
  <c r="H303" i="3"/>
  <c r="I303" i="3"/>
  <c r="J303" i="3"/>
  <c r="K303" i="3"/>
  <c r="L303" i="3"/>
  <c r="M303" i="3"/>
  <c r="N303" i="3"/>
  <c r="O303" i="3"/>
  <c r="H304" i="3"/>
  <c r="I304" i="3"/>
  <c r="J304" i="3"/>
  <c r="K304" i="3"/>
  <c r="L304" i="3"/>
  <c r="M304" i="3"/>
  <c r="N304" i="3"/>
  <c r="O304" i="3"/>
  <c r="H305" i="3"/>
  <c r="I305" i="3"/>
  <c r="J305" i="3"/>
  <c r="K305" i="3"/>
  <c r="L305" i="3"/>
  <c r="M305" i="3"/>
  <c r="N305" i="3"/>
  <c r="O305" i="3"/>
  <c r="H306" i="3"/>
  <c r="I306" i="3"/>
  <c r="J306" i="3"/>
  <c r="K306" i="3"/>
  <c r="L306" i="3"/>
  <c r="M306" i="3"/>
  <c r="N306" i="3"/>
  <c r="O306" i="3"/>
  <c r="H307" i="3"/>
  <c r="I307" i="3"/>
  <c r="J307" i="3"/>
  <c r="K307" i="3"/>
  <c r="L307" i="3"/>
  <c r="M307" i="3"/>
  <c r="N307" i="3"/>
  <c r="O307" i="3"/>
  <c r="H308" i="3"/>
  <c r="I308" i="3"/>
  <c r="J308" i="3"/>
  <c r="K308" i="3"/>
  <c r="L308" i="3"/>
  <c r="M308" i="3"/>
  <c r="N308" i="3"/>
  <c r="O308" i="3"/>
  <c r="G308" i="3"/>
  <c r="G307" i="3"/>
  <c r="G306" i="3"/>
  <c r="G305" i="3"/>
  <c r="G304" i="3"/>
  <c r="G303" i="3"/>
  <c r="G302" i="3"/>
  <c r="G301" i="3"/>
  <c r="G300" i="3"/>
  <c r="G299" i="3"/>
  <c r="G298" i="3"/>
  <c r="G297" i="3"/>
  <c r="G296" i="3"/>
  <c r="G295" i="3"/>
  <c r="G294" i="3"/>
  <c r="G293" i="3"/>
  <c r="G292" i="3"/>
  <c r="M262" i="3" l="1"/>
  <c r="I262" i="3"/>
  <c r="H262" i="3"/>
  <c r="O262" i="3"/>
  <c r="O261" i="3"/>
  <c r="J262" i="3"/>
  <c r="P262" i="3"/>
  <c r="G208" i="3"/>
  <c r="H211" i="3" s="1"/>
  <c r="N262" i="3"/>
  <c r="H261" i="3"/>
  <c r="L261" i="3"/>
  <c r="I211" i="3"/>
  <c r="J261" i="3"/>
  <c r="L237" i="3"/>
  <c r="K237" i="3"/>
  <c r="O237" i="3"/>
  <c r="I237" i="3"/>
  <c r="I261" i="3"/>
  <c r="M261" i="3"/>
  <c r="N261" i="3"/>
  <c r="L262" i="3"/>
  <c r="I238" i="3"/>
  <c r="J238" i="3"/>
  <c r="H238" i="3"/>
  <c r="K261" i="3"/>
  <c r="H237" i="3"/>
  <c r="P237" i="3"/>
  <c r="K238" i="3"/>
  <c r="L238" i="3"/>
  <c r="N238" i="3"/>
  <c r="J211" i="3"/>
  <c r="P238" i="3"/>
  <c r="O238" i="3"/>
  <c r="M238" i="3"/>
  <c r="M237" i="3"/>
  <c r="J237" i="3"/>
  <c r="N237" i="3"/>
  <c r="P211" i="3"/>
  <c r="O211" i="3"/>
  <c r="N211" i="3"/>
  <c r="M211" i="3"/>
  <c r="L211" i="3"/>
  <c r="K211" i="3"/>
  <c r="K262" i="3" l="1"/>
  <c r="P261" i="3"/>
  <c r="H206" i="3"/>
  <c r="H207" i="3" s="1"/>
  <c r="I206" i="3"/>
  <c r="I207" i="3" s="1"/>
  <c r="J206" i="3"/>
  <c r="J207" i="3" s="1"/>
  <c r="K206" i="3"/>
  <c r="K207" i="3" s="1"/>
  <c r="L206" i="3"/>
  <c r="L207" i="3" s="1"/>
  <c r="M206" i="3"/>
  <c r="M207" i="3" s="1"/>
  <c r="N206" i="3"/>
  <c r="N207" i="3" s="1"/>
  <c r="O206" i="3"/>
  <c r="O207" i="3" s="1"/>
  <c r="P206" i="3"/>
  <c r="P207" i="3" s="1"/>
  <c r="G185" i="3"/>
  <c r="H185" i="3"/>
  <c r="I185" i="3"/>
  <c r="J185" i="3"/>
  <c r="K185" i="3"/>
  <c r="L185" i="3"/>
  <c r="M185" i="3"/>
  <c r="N185" i="3"/>
  <c r="O185" i="3"/>
  <c r="P185" i="3"/>
  <c r="G186" i="3"/>
  <c r="H186" i="3"/>
  <c r="I186" i="3"/>
  <c r="J186" i="3"/>
  <c r="K186" i="3"/>
  <c r="L186" i="3"/>
  <c r="M186" i="3"/>
  <c r="N186" i="3"/>
  <c r="O186" i="3"/>
  <c r="P186" i="3"/>
  <c r="G187" i="3"/>
  <c r="H187" i="3"/>
  <c r="I187" i="3"/>
  <c r="J187" i="3"/>
  <c r="K187" i="3"/>
  <c r="L187" i="3"/>
  <c r="M187" i="3"/>
  <c r="N187" i="3"/>
  <c r="O187" i="3"/>
  <c r="P187" i="3"/>
  <c r="G188" i="3"/>
  <c r="H188" i="3"/>
  <c r="I188" i="3"/>
  <c r="J188" i="3"/>
  <c r="K188" i="3"/>
  <c r="L188" i="3"/>
  <c r="M188" i="3"/>
  <c r="N188" i="3"/>
  <c r="O188" i="3"/>
  <c r="P188" i="3"/>
  <c r="H184" i="3"/>
  <c r="I184" i="3"/>
  <c r="J184" i="3"/>
  <c r="K184" i="3"/>
  <c r="L184" i="3"/>
  <c r="M184" i="3"/>
  <c r="N184" i="3"/>
  <c r="O184" i="3"/>
  <c r="P184" i="3"/>
  <c r="F32" i="2"/>
  <c r="O210" i="3" l="1"/>
  <c r="L210" i="3"/>
  <c r="H210" i="3"/>
  <c r="N210" i="3"/>
  <c r="M210" i="3"/>
  <c r="P210" i="3"/>
  <c r="K210" i="3"/>
  <c r="I210" i="3"/>
  <c r="J210" i="3"/>
</calcChain>
</file>

<file path=xl/sharedStrings.xml><?xml version="1.0" encoding="utf-8"?>
<sst xmlns="http://schemas.openxmlformats.org/spreadsheetml/2006/main" count="1007" uniqueCount="210">
  <si>
    <t>levratio_id</t>
  </si>
  <si>
    <t>lev_year</t>
  </si>
  <si>
    <t>lev_yrmodsize</t>
  </si>
  <si>
    <t>lev_setup_method</t>
  </si>
  <si>
    <t>lev_from_yrmodsize</t>
  </si>
  <si>
    <t>lev_100</t>
  </si>
  <si>
    <t>lev ratio</t>
  </si>
  <si>
    <t>lev_date</t>
  </si>
  <si>
    <r>
      <t>(1) </t>
    </r>
    <r>
      <rPr>
        <sz val="9"/>
        <color theme="1"/>
        <rFont val="Trebuchet MS"/>
        <family val="2"/>
      </rPr>
      <t>  2001 RM 125</t>
    </r>
  </si>
  <si>
    <t>foale-microscribe01</t>
  </si>
  <si>
    <t>2001 RM 125</t>
  </si>
  <si>
    <r>
      <t>(58) </t>
    </r>
    <r>
      <rPr>
        <sz val="9"/>
        <color theme="1"/>
        <rFont val="Trebuchet MS"/>
        <family val="2"/>
      </rPr>
      <t>  2003 CR 85</t>
    </r>
  </si>
  <si>
    <t>2003 CR 85</t>
  </si>
  <si>
    <r>
      <t>(25) </t>
    </r>
    <r>
      <rPr>
        <sz val="9"/>
        <color theme="1"/>
        <rFont val="Trebuchet MS"/>
        <family val="2"/>
      </rPr>
      <t>  2004 KX 85</t>
    </r>
  </si>
  <si>
    <t>2008 KX 85</t>
  </si>
  <si>
    <r>
      <t>(15) </t>
    </r>
    <r>
      <rPr>
        <sz val="9"/>
        <color theme="1"/>
        <rFont val="Trebuchet MS"/>
        <family val="2"/>
      </rPr>
      <t>  2005 YZF 250</t>
    </r>
  </si>
  <si>
    <t>2005 YZF 250</t>
  </si>
  <si>
    <r>
      <t>(2) </t>
    </r>
    <r>
      <rPr>
        <sz val="9"/>
        <color theme="1"/>
        <rFont val="Trebuchet MS"/>
        <family val="2"/>
      </rPr>
      <t>  2005 RM 125</t>
    </r>
  </si>
  <si>
    <t>fk_levRatio_no_file</t>
  </si>
  <si>
    <t>all forks have same 1-1 lev ratio</t>
  </si>
  <si>
    <r>
      <t>(19) </t>
    </r>
    <r>
      <rPr>
        <sz val="9"/>
        <color theme="1"/>
        <rFont val="Trebuchet MS"/>
        <family val="2"/>
      </rPr>
      <t>  2006 SX 85</t>
    </r>
  </si>
  <si>
    <t>foale-microscribe02</t>
  </si>
  <si>
    <t>2006 SX 85</t>
  </si>
  <si>
    <r>
      <t>(178) </t>
    </r>
    <r>
      <rPr>
        <sz val="9"/>
        <color theme="1"/>
        <rFont val="Trebuchet MS"/>
        <family val="2"/>
      </rPr>
      <t>  2006 KXF 450</t>
    </r>
  </si>
  <si>
    <t>2008 KXF 450</t>
  </si>
  <si>
    <r>
      <t>(380) </t>
    </r>
    <r>
      <rPr>
        <sz val="9"/>
        <color theme="1"/>
        <rFont val="Trebuchet MS"/>
        <family val="2"/>
      </rPr>
      <t>  2006 YZ 250</t>
    </r>
  </si>
  <si>
    <t>microscribeChannel</t>
  </si>
  <si>
    <t>2006 YZ 250</t>
  </si>
  <si>
    <r>
      <t>(187) </t>
    </r>
    <r>
      <rPr>
        <sz val="9"/>
        <color theme="1"/>
        <rFont val="Trebuchet MS"/>
        <family val="2"/>
      </rPr>
      <t>  2006 CRF 450</t>
    </r>
  </si>
  <si>
    <t>2006 CRF 450</t>
  </si>
  <si>
    <r>
      <t>(177) </t>
    </r>
    <r>
      <rPr>
        <sz val="9"/>
        <color theme="1"/>
        <rFont val="Trebuchet MS"/>
        <family val="2"/>
      </rPr>
      <t>  2006 RM 85</t>
    </r>
  </si>
  <si>
    <t>2007 RM 85</t>
  </si>
  <si>
    <r>
      <t>(134) </t>
    </r>
    <r>
      <rPr>
        <sz val="9"/>
        <color theme="1"/>
        <rFont val="Trebuchet MS"/>
        <family val="2"/>
      </rPr>
      <t>  2006 YZF 450</t>
    </r>
  </si>
  <si>
    <t>2006 YZF 450</t>
  </si>
  <si>
    <r>
      <t>(231) </t>
    </r>
    <r>
      <rPr>
        <sz val="9"/>
        <color theme="1"/>
        <rFont val="Trebuchet MS"/>
        <family val="2"/>
      </rPr>
      <t>  2007 CRF BW 150</t>
    </r>
  </si>
  <si>
    <t>2007 CRF BW 150</t>
  </si>
  <si>
    <r>
      <t>(322) </t>
    </r>
    <r>
      <rPr>
        <sz val="9"/>
        <color theme="1"/>
        <rFont val="Trebuchet MS"/>
        <family val="2"/>
      </rPr>
      <t>  2007 CRF 250</t>
    </r>
  </si>
  <si>
    <t>2007 CRF 250</t>
  </si>
  <si>
    <r>
      <t>(374) </t>
    </r>
    <r>
      <rPr>
        <sz val="9"/>
        <color theme="1"/>
        <rFont val="Trebuchet MS"/>
        <family val="2"/>
      </rPr>
      <t>  2007 YZF 250</t>
    </r>
  </si>
  <si>
    <t>2007 YZF 250</t>
  </si>
  <si>
    <r>
      <t>(173) </t>
    </r>
    <r>
      <rPr>
        <sz val="9"/>
        <color theme="1"/>
        <rFont val="Trebuchet MS"/>
        <family val="2"/>
      </rPr>
      <t>  2007 RMZ 450</t>
    </r>
  </si>
  <si>
    <t>2007 RMZ 450</t>
  </si>
  <si>
    <r>
      <t>(583) </t>
    </r>
    <r>
      <rPr>
        <sz val="9"/>
        <color theme="1"/>
        <rFont val="Trebuchet MS"/>
        <family val="2"/>
      </rPr>
      <t>  2007 YZ 250</t>
    </r>
  </si>
  <si>
    <t>2007 YZ 250</t>
  </si>
  <si>
    <r>
      <t>(383) </t>
    </r>
    <r>
      <rPr>
        <sz val="9"/>
        <color theme="1"/>
        <rFont val="Trebuchet MS"/>
        <family val="2"/>
      </rPr>
      <t>  2007 KX 250</t>
    </r>
  </si>
  <si>
    <t>2007 KX 250</t>
  </si>
  <si>
    <r>
      <t>(232) </t>
    </r>
    <r>
      <rPr>
        <sz val="9"/>
        <color theme="1"/>
        <rFont val="Trebuchet MS"/>
        <family val="2"/>
      </rPr>
      <t>  2008 KXF 250</t>
    </r>
  </si>
  <si>
    <t>2008 KXF 250</t>
  </si>
  <si>
    <r>
      <t>(610) </t>
    </r>
    <r>
      <rPr>
        <sz val="9"/>
        <color theme="1"/>
        <rFont val="Trebuchet MS"/>
        <family val="2"/>
      </rPr>
      <t>  2009 YZ 250</t>
    </r>
  </si>
  <si>
    <t>2009 YZ 250</t>
  </si>
  <si>
    <r>
      <t>(654) </t>
    </r>
    <r>
      <rPr>
        <sz val="9"/>
        <color theme="1"/>
        <rFont val="Trebuchet MS"/>
        <family val="2"/>
      </rPr>
      <t>  2009 CRF 450</t>
    </r>
  </si>
  <si>
    <t>2009 CRF 450</t>
  </si>
  <si>
    <r>
      <t>(655) </t>
    </r>
    <r>
      <rPr>
        <sz val="9"/>
        <color theme="1"/>
        <rFont val="Trebuchet MS"/>
        <family val="2"/>
      </rPr>
      <t>  2009 KXF 450</t>
    </r>
  </si>
  <si>
    <t>2009 KXF 450</t>
  </si>
  <si>
    <r>
      <t>(609) </t>
    </r>
    <r>
      <rPr>
        <sz val="9"/>
        <color theme="1"/>
        <rFont val="Trebuchet MS"/>
        <family val="2"/>
      </rPr>
      <t>  2009 RMZ 450</t>
    </r>
  </si>
  <si>
    <t>2009 RMZ 450</t>
  </si>
  <si>
    <r>
      <t>(728) </t>
    </r>
    <r>
      <rPr>
        <sz val="9"/>
        <color theme="1"/>
        <rFont val="Trebuchet MS"/>
        <family val="2"/>
      </rPr>
      <t>  2009 KXF 250</t>
    </r>
  </si>
  <si>
    <t>2009 KXF 250</t>
  </si>
  <si>
    <r>
      <t>(808) </t>
    </r>
    <r>
      <rPr>
        <sz val="9"/>
        <color theme="1"/>
        <rFont val="Trebuchet MS"/>
        <family val="2"/>
      </rPr>
      <t>  2010 KXF 250</t>
    </r>
  </si>
  <si>
    <t>2010 KXF 250</t>
  </si>
  <si>
    <r>
      <t>(883) </t>
    </r>
    <r>
      <rPr>
        <sz val="9"/>
        <color theme="1"/>
        <rFont val="Trebuchet MS"/>
        <family val="2"/>
      </rPr>
      <t>  2010 CRF 250</t>
    </r>
  </si>
  <si>
    <t>2010 CRF 250</t>
  </si>
  <si>
    <r>
      <t>(1341) </t>
    </r>
    <r>
      <rPr>
        <sz val="9"/>
        <color theme="1"/>
        <rFont val="Trebuchet MS"/>
        <family val="2"/>
      </rPr>
      <t>  2012 CRF 250</t>
    </r>
  </si>
  <si>
    <t>2012 CRF 250</t>
  </si>
  <si>
    <r>
      <t>(1502) </t>
    </r>
    <r>
      <rPr>
        <sz val="9"/>
        <color theme="1"/>
        <rFont val="Trebuchet MS"/>
        <family val="2"/>
      </rPr>
      <t>  2013 CRF 250</t>
    </r>
  </si>
  <si>
    <t>2013 CRF 250</t>
  </si>
  <si>
    <r>
      <t>(1737) </t>
    </r>
    <r>
      <rPr>
        <sz val="9"/>
        <color theme="1"/>
        <rFont val="Trebuchet MS"/>
        <family val="2"/>
      </rPr>
      <t>  2014 XC 300</t>
    </r>
  </si>
  <si>
    <t>14xc300_msb01_125tr_54N.dat</t>
  </si>
  <si>
    <t>2014 XC 300</t>
  </si>
  <si>
    <r>
      <t>(1908) </t>
    </r>
    <r>
      <rPr>
        <sz val="9"/>
        <color theme="1"/>
        <rFont val="Trebuchet MS"/>
        <family val="2"/>
      </rPr>
      <t>  2015 FC 450</t>
    </r>
  </si>
  <si>
    <t>15fc450_msb01_129tr_57N.dat</t>
  </si>
  <si>
    <t>2015 FC 450</t>
  </si>
  <si>
    <r>
      <t>(2045) </t>
    </r>
    <r>
      <rPr>
        <sz val="9"/>
        <color theme="1"/>
        <rFont val="Trebuchet MS"/>
        <family val="2"/>
      </rPr>
      <t>  2016 SXF 450</t>
    </r>
  </si>
  <si>
    <t>17xcf350_msb02_136tr_42N.dat</t>
  </si>
  <si>
    <t>2017 XCF 350</t>
  </si>
  <si>
    <r>
      <t>(2866) </t>
    </r>
    <r>
      <rPr>
        <sz val="9"/>
        <color theme="1"/>
        <rFont val="Trebuchet MS"/>
        <family val="2"/>
      </rPr>
      <t>  2017 15LINK 350</t>
    </r>
  </si>
  <si>
    <t>17xcf350_msb02_136tr_42N_15LINK.xls</t>
  </si>
  <si>
    <t>2017 15LINK 350</t>
  </si>
  <si>
    <t>   </t>
  </si>
  <si>
    <t> 2882</t>
  </si>
  <si>
    <t>Stock Dyno</t>
  </si>
  <si>
    <t> 7-6-17</t>
  </si>
  <si>
    <t>      2017 XCF 350</t>
  </si>
  <si>
    <r>
      <t> </t>
    </r>
    <r>
      <rPr>
        <sz val="8"/>
        <color rgb="FF676767"/>
        <rFont val="Trebuchet MS"/>
        <family val="2"/>
      </rPr>
      <t>smfg dia =</t>
    </r>
    <r>
      <rPr>
        <sz val="9"/>
        <color theme="1"/>
        <rFont val="Trebuchet MS"/>
        <family val="2"/>
      </rPr>
      <t xml:space="preserve"> </t>
    </r>
    <r>
      <rPr>
        <sz val="8"/>
        <color theme="1"/>
        <rFont val="Trebuchet MS"/>
        <family val="2"/>
      </rPr>
      <t xml:space="preserve">WP 50 18 </t>
    </r>
  </si>
  <si>
    <r>
      <t> </t>
    </r>
    <r>
      <rPr>
        <sz val="8"/>
        <color rgb="FF676767"/>
        <rFont val="Trebuchet MS"/>
        <family val="2"/>
      </rPr>
      <t>pist desc =</t>
    </r>
    <r>
      <rPr>
        <sz val="9"/>
        <color theme="1"/>
        <rFont val="Trebuchet MS"/>
        <family val="2"/>
      </rPr>
      <t xml:space="preserve"> </t>
    </r>
    <r>
      <rPr>
        <sz val="8"/>
        <color theme="1"/>
        <rFont val="Trebuchet MS"/>
        <family val="2"/>
      </rPr>
      <t>stk</t>
    </r>
  </si>
  <si>
    <r>
      <t> </t>
    </r>
    <r>
      <rPr>
        <sz val="8"/>
        <color rgb="FF676767"/>
        <rFont val="Trebuchet MS"/>
        <family val="2"/>
      </rPr>
      <t>reb stack =</t>
    </r>
    <r>
      <rPr>
        <sz val="9"/>
        <color theme="1"/>
        <rFont val="Trebuchet MS"/>
        <family val="2"/>
      </rPr>
      <t xml:space="preserve"> </t>
    </r>
    <r>
      <rPr>
        <sz val="8"/>
        <color theme="1"/>
        <rFont val="Trebuchet MS"/>
        <family val="2"/>
      </rPr>
      <t>stk</t>
    </r>
  </si>
  <si>
    <r>
      <t> </t>
    </r>
    <r>
      <rPr>
        <sz val="8"/>
        <color rgb="FF676767"/>
        <rFont val="Trebuchet MS"/>
        <family val="2"/>
      </rPr>
      <t>ride type =</t>
    </r>
    <r>
      <rPr>
        <sz val="9"/>
        <color theme="1"/>
        <rFont val="Trebuchet MS"/>
        <family val="2"/>
      </rPr>
      <t xml:space="preserve"> </t>
    </r>
  </si>
  <si>
    <t>Dyno and press test stock valving from Tom Howard 17xcf350. Cut main nut, not cadj, fresh oil and nitro. Put Howard-nsc-pist-cadj in 12sxf250-psh.</t>
  </si>
  <si>
    <t>click range</t>
  </si>
  <si>
    <t>r6   </t>
  </si>
  <si>
    <t>lr</t>
  </si>
  <si>
    <t>  2.46        spr rate = 4.5    </t>
  </si>
  <si>
    <t>co</t>
  </si>
  <si>
    <t>ro</t>
  </si>
  <si>
    <t>rcoef</t>
  </si>
  <si>
    <t>rzeta</t>
  </si>
  <si>
    <t>r/c</t>
  </si>
  <si>
    <t> 2912</t>
  </si>
  <si>
    <t>Dyno Test</t>
  </si>
  <si>
    <t> 7-7-17</t>
  </si>
  <si>
    <t>      2017 SXF 350</t>
  </si>
  <si>
    <r>
      <t> </t>
    </r>
    <r>
      <rPr>
        <sz val="8"/>
        <color rgb="FF676767"/>
        <rFont val="Trebuchet MS"/>
        <family val="2"/>
      </rPr>
      <t>pist desc =</t>
    </r>
    <r>
      <rPr>
        <sz val="9"/>
        <color theme="1"/>
        <rFont val="Trebuchet MS"/>
        <family val="2"/>
      </rPr>
      <t xml:space="preserve"> </t>
    </r>
    <r>
      <rPr>
        <sz val="8"/>
        <color theme="1"/>
        <rFont val="Trebuchet MS"/>
        <family val="2"/>
      </rPr>
      <t>w50-16</t>
    </r>
  </si>
  <si>
    <r>
      <t> </t>
    </r>
    <r>
      <rPr>
        <sz val="8"/>
        <color rgb="FF676767"/>
        <rFont val="Trebuchet MS"/>
        <family val="2"/>
      </rPr>
      <t>reb stack =</t>
    </r>
    <r>
      <rPr>
        <sz val="9"/>
        <color theme="1"/>
        <rFont val="Trebuchet MS"/>
        <family val="2"/>
      </rPr>
      <t xml:space="preserve"> </t>
    </r>
    <r>
      <rPr>
        <sz val="8"/>
        <color theme="1"/>
        <rFont val="Trebuchet MS"/>
        <family val="2"/>
      </rPr>
      <t>2 stage</t>
    </r>
  </si>
  <si>
    <t>a) Starting point using 4 - 44.2 and 2 - 44.25 off face. b) We have to figure out how to run the next 15 tests to get incremental changes to mv stack as well as matching the ca force and getting about 13% ca%. Similar to 2377 1 comp) similar to 2377 EXCEPT 4 - 44.2 and 2 - 44.25 off face 2 cadj) same as/from 2377 3 reb) same as/from 2377 A) Compare to 2377 and see how the 44.25 face shims affect c force. B) Watch ca% and figure out how to adjust to match thru entire velocity range of 1-100ips. See 2912 - valving config images for summary of tests 2912 thru 2919.</t>
  </si>
  <si>
    <t>c18   c6    hc4   hc0   r14   r6   </t>
  </si>
  <si>
    <t> 2574</t>
  </si>
  <si>
    <t>GP Spec Sheet</t>
  </si>
  <si>
    <t> 10-24-16</t>
  </si>
  <si>
    <r>
      <t> </t>
    </r>
    <r>
      <rPr>
        <sz val="8"/>
        <color rgb="FF676767"/>
        <rFont val="Trebuchet MS"/>
        <family val="2"/>
      </rPr>
      <t>ride type =</t>
    </r>
    <r>
      <rPr>
        <sz val="9"/>
        <color theme="1"/>
        <rFont val="Trebuchet MS"/>
        <family val="2"/>
      </rPr>
      <t xml:space="preserve"> </t>
    </r>
    <r>
      <rPr>
        <sz val="8"/>
        <color theme="1"/>
        <rFont val="Trebuchet MS"/>
        <family val="2"/>
      </rPr>
      <t xml:space="preserve">XC </t>
    </r>
  </si>
  <si>
    <r>
      <t> </t>
    </r>
    <r>
      <rPr>
        <sz val="8"/>
        <color theme="1"/>
        <rFont val="Trebuchet MS"/>
        <family val="2"/>
      </rPr>
      <t>Bert</t>
    </r>
    <r>
      <rPr>
        <sz val="9"/>
        <color theme="1"/>
        <rFont val="Trebuchet MS"/>
        <family val="2"/>
      </rPr>
      <t> </t>
    </r>
    <r>
      <rPr>
        <sz val="8"/>
        <color theme="1"/>
        <rFont val="Trebuchet MS"/>
        <family val="2"/>
      </rPr>
      <t>Reynolds</t>
    </r>
    <r>
      <rPr>
        <sz val="9"/>
        <color theme="1"/>
        <rFont val="Trebuchet MS"/>
        <family val="2"/>
      </rPr>
      <t> </t>
    </r>
  </si>
  <si>
    <t xml:space="preserve">We stamped Bert's shock with 2574. We have decided the shock and lev ratio is same as 2016. Start with 2377 and see how it works. Compare to 2377. 1 comp) from 2377 2 cadj) from 2377 3 reb) from 2377 </t>
  </si>
  <si>
    <t> 2915</t>
  </si>
  <si>
    <t> 7-8-17</t>
  </si>
  <si>
    <t>a) Primary test is cadj. Test 2015 cadj spr and flsprs (style4-12sxf450 flsprs). b) Shoot for ca% of 4 - 9 - 11 - 13% for 2-5-10-50ips (as per 1906). Con't from 2914 1 comp) same as 2914 2 cadj) stack same as 2914 with 2015 cadj spr and flsprs 3 reb) same as 2914 A) Compare ca force and ca% to 2914 See 2912 - valving config images for summary of tests 2912 thru 2919.</t>
  </si>
  <si>
    <t> 2896</t>
  </si>
  <si>
    <t> 6-14-17</t>
  </si>
  <si>
    <t>      2017 SXF 450</t>
  </si>
  <si>
    <t>We are revalving Nathan's 17sxf450 shock. We noticed his last reb (2380) was -162 at 5ips. As per our current thinking, that is high. So we clicked 'match' on reb stack and saw the average for this reb stack is apx -145. We want to reduce that a bit and shoot for -135, -1250 (5 and 40ips). We will make this build same as his 16sxf450 (2380) with change to reb, and change to cadj as needed to balance pressures. 1 comp) from 2380 2 cadj) stk for this test 3) reb) from 2390, Corey reb We have decided to switch to Showa 50sqr shock piston. See 2897.</t>
  </si>
  <si>
    <t> 2919</t>
  </si>
  <si>
    <t> 7-11-17</t>
  </si>
  <si>
    <t>a) Primary test is cadj. Test 2015 cadj spr and flsprs (style4-12sxf450 flsprs). b) Shoot for ca% of 4 - 9 - 11 - 13% for 2-5-10-50ips (as per 1906). Con't from 2918 1 comp) same as 2918 2 cadj) lighten cadj stack again and keep the 13 dia shim pushing on 2015 cadj spr and flsprs 3 reb) same as 2918 A) Compare ca force and ca% to 2918 See 2912 - valving config images for summary of tests 2912 thru 2919. --&gt; We started with a baseline mv stack and tested different cadj stacks to come up with a ca% of approx 4-9-11-13%. See 2920 where we start this process again with stiffer mv stack.</t>
  </si>
  <si>
    <t> 2916</t>
  </si>
  <si>
    <t> 7-10-17</t>
  </si>
  <si>
    <t>a) Primary test is cadj. Test 2015 cadj spr and flsprs (style4-12sxf450 flsprs). b) Shoot for ca% of 4 - 9 - 11 - 13% for 2-5-10-50ips (as per 1906). Con't from 2915 1 comp) same as 2915 2 cadj) stiffer cadj stack with 2015 cadj spr and flsprs 3 reb) same as 2915 A) Compare ca force and ca% to 2915 See 2912 - valving config images for summary of tests 2912 thru 2919. Con't with 2917.</t>
  </si>
  <si>
    <t>c18   c6    hc4   hc0   </t>
  </si>
  <si>
    <t> 2589</t>
  </si>
  <si>
    <r>
      <t> </t>
    </r>
    <r>
      <rPr>
        <sz val="8"/>
        <color rgb="FF676767"/>
        <rFont val="Trebuchet MS"/>
        <family val="2"/>
      </rPr>
      <t>pist desc =</t>
    </r>
    <r>
      <rPr>
        <sz val="9"/>
        <color theme="1"/>
        <rFont val="Trebuchet MS"/>
        <family val="2"/>
      </rPr>
      <t xml:space="preserve"> </t>
    </r>
    <r>
      <rPr>
        <sz val="8"/>
        <color theme="1"/>
        <rFont val="Trebuchet MS"/>
        <family val="2"/>
      </rPr>
      <t>50-16</t>
    </r>
  </si>
  <si>
    <r>
      <t> </t>
    </r>
    <r>
      <rPr>
        <sz val="8"/>
        <color theme="1"/>
        <rFont val="Trebuchet MS"/>
        <family val="2"/>
      </rPr>
      <t>Jared</t>
    </r>
    <r>
      <rPr>
        <sz val="9"/>
        <color theme="1"/>
        <rFont val="Trebuchet MS"/>
        <family val="2"/>
      </rPr>
      <t> </t>
    </r>
    <r>
      <rPr>
        <sz val="8"/>
        <color theme="1"/>
        <rFont val="Trebuchet MS"/>
        <family val="2"/>
      </rPr>
      <t>Howard</t>
    </r>
    <r>
      <rPr>
        <sz val="9"/>
        <color theme="1"/>
        <rFont val="Trebuchet MS"/>
        <family val="2"/>
      </rPr>
      <t> </t>
    </r>
  </si>
  <si>
    <t xml:space="preserve">Stamped 2589 on shock. Dyno test shock build for Jared. From Bert's 2574 1 comp) from 2574 2 cadj) from 2574 3 reb) from 2574 </t>
  </si>
  <si>
    <t>r14   </t>
  </si>
  <si>
    <t> 2895</t>
  </si>
  <si>
    <t> 6-13-17</t>
  </si>
  <si>
    <t>We took Wood's nsc-pist-cadj, removed and cleaned shims and reassembled. a) 2894 had low comp force at 2ips (48 lbs). We cleaned shims, reassembled and this seemed to remove all the droop from the stack (viewing under microscope). See if comp force at 2ips increases. See 2660 for stock valving. Shock valving same for 17sxf350 and 17sxf450, tho they have different Article nu. See 2573 Stock Dyno for Bert's 17sxf350. See 2712 Stock Dyno for Jared's 17sxf350. See 2894 Stock Dyno for Nathan's 17sxf450.</t>
  </si>
  <si>
    <t> 2918</t>
  </si>
  <si>
    <t>a) Primary test is cadj. Test 2015 cadj spr and flsprs (style4-12sxf450 flsprs). b) Shoot for ca% of 4 - 9 - 11 - 13% for 2-5-10-50ips (as per 1906). Con't from 2917 1 comp) same as 2917 2 cadj) lighten cadj stack and keep the 13 dia shim pushing on 2015 cadj spr and flsprs 3 reb) same as 2917 A) Compare ca force and ca% to 2917 B) We won't run a click range for 2918, 2917 is pretty close and we can extrapolate from that. See 2912 - valving config images for summary of tests 2912 thru 2919.</t>
  </si>
  <si>
    <t> 2897</t>
  </si>
  <si>
    <r>
      <t> </t>
    </r>
    <r>
      <rPr>
        <sz val="8"/>
        <color rgb="FF676767"/>
        <rFont val="Trebuchet MS"/>
        <family val="2"/>
      </rPr>
      <t>pist desc =</t>
    </r>
    <r>
      <rPr>
        <sz val="9"/>
        <color theme="1"/>
        <rFont val="Trebuchet MS"/>
        <family val="2"/>
      </rPr>
      <t xml:space="preserve"> </t>
    </r>
    <r>
      <rPr>
        <sz val="8"/>
        <color theme="1"/>
        <rFont val="Trebuchet MS"/>
        <family val="2"/>
      </rPr>
      <t>50sqr</t>
    </r>
  </si>
  <si>
    <t>On test 2896 we noticed the Excel drag forces increased with velocity and pressure. We decided to switch to Showa 50sqr piston. Taken from 2668 (2669, Bradley's 16sxf350) 1 comp) from 2668 2 reb) from 2668 3 cadj) from 2668 See 2898 where we put this in Nathan Wood's shock.</t>
  </si>
  <si>
    <t> 2917</t>
  </si>
  <si>
    <t>Con't from 2916. a) Primary test is cadj. Test 2015 cadj spr and flsprs (style4-12sxf450 flsprs). b) Shoot for ca% of 4 - 9 - 11 - 13% for 2-5-10-50ips (as per 1906). Con't from 2916 1 comp) same as 2916 2 cadj) similar stack to 2916 EXCEPT with 13 dia shim pushing on 2015 cadj spr and flsprs --&gt; This should give more adjustability with HS nut. --&gt; 1912 had 16 spring and flsprs, 1916 had 15 spring and flsprs. The hs nut adjustability was much less for the 2015 flsprs. 3 reb) same as 2916 A) Compare ca force and ca% to 2916 B) Compare hc click range with 2916 See 2912 - valving config images for summary of tests 2912 thru 2919.</t>
  </si>
  <si>
    <t>hc4   hc0   </t>
  </si>
  <si>
    <t> 2914</t>
  </si>
  <si>
    <t>a) Primary test is cadj. Test CRC 53lb cadj spr. b) Shoot for ca% of 4 - 9 - 11 - 13% for 2-5-10-50ips (as per 1906). Con't from 2913 1 comp) same as 2913 2 cadj) stack same as 2913 with CRC 53lb cadj spr 3 reb) same as 2913 A) Compare ca force and ca% to 2913 See 2912 - valving config images for summary of tests 2912 thru 2919.</t>
  </si>
  <si>
    <t> 2894</t>
  </si>
  <si>
    <t>Shock has quite a few hours on it. Did not disassemble shock, tested with used oil and nitro as delivered. a) Check for piston seal drag at 160 F. See 2660 for stock valving. Shock valving same for 17sxf350 and 17sxf450, tho they have different Article nu. See 2573 Stock Dyno for Bert's 17sxf350. See 2712 Stock Dyno for Jared's 17sxf350. See 2894 Stock Dyno for Nathan's 17sxf450.</t>
  </si>
  <si>
    <t> 2913</t>
  </si>
  <si>
    <t>a) Primary test is cadj. Remove 20.10 bld shim from cadj stack and shoot for ca% of 4 - 9 - 11 - 13% for 2-5-10-50ips (as per 1906). Con't from 2912 1 comp) same as 2912 2 cadj) remove bld shim and test cadj stack with all .10's 3 reb) same as 2912 A) Compare ca force and ca% to 2912 See 2912 - valving config images for summary of tests 2912 thru 2919.</t>
  </si>
  <si>
    <t>c18    hc4   </t>
  </si>
  <si>
    <t> 2920</t>
  </si>
  <si>
    <t xml:space="preserve">Con't from 2919. a) Primary test is cadj with 2015 cadj spr and style4-12sxf450 flsprs. b) Shoot for ca% of 4 - 9 - 11 - 13% for 2-5-10-50ips (as per 1906). c) Stiffen mv stack in double increment and we can half as needed. Starting with new mv stack, but same cadj stack as 2919. 1 comp) stiffer mv stack than 2919 2 cadj) start with same cadj stack from 2919 with 13 shim pushing on flsprs 3 reb) same as 2919 A) Compare c force and ca force with 2919 </t>
  </si>
  <si>
    <t> 2712</t>
  </si>
  <si>
    <t> 2-23-17</t>
  </si>
  <si>
    <t>Dyno test stock valving with Jared Howard's shock. Has a fair amount of time. Did not disassemble shock, used oil and nitro as delivered. a) Check for piston seal drag at 160 F. Shock valving same for 17sxf350 and 17sxf450, tho they have different Article nu. See 2573 Stock Dyno for Bert's 17sxf350. See 2712 Stock Dyno for Jared's 17sxf350. See 2894 Stock Dyno for Nathan's 17sxf450.</t>
  </si>
  <si>
    <t> 2573</t>
  </si>
  <si>
    <t> 10-14-16</t>
  </si>
  <si>
    <t>Dyno test stock valving from Bert Reynolds 17sxf350. Shock is brand new with zero hours. Did not disassemble, used oil and nitro as delivered. See 2487 for Stock Valving. Shock valving same for 17sxf350 and 17sxf450, tho they have different Article nu. See 2573 Stock Dyno for Bert's 17sxf350. See 2712 Stock Dyno for Jared's 17sxf350. See 2894 Stock Dyno for Nathan's 17sxf450.</t>
  </si>
  <si>
    <t xml:space="preserve">This is average of 18 tests, WP-50, 2017 </t>
  </si>
  <si>
    <t xml:space="preserve"> 1ips</t>
  </si>
  <si>
    <t xml:space="preserve"> 2ips</t>
  </si>
  <si>
    <t xml:space="preserve"> 3ips</t>
  </si>
  <si>
    <t xml:space="preserve"> 4ips</t>
  </si>
  <si>
    <t xml:space="preserve"> 5ips</t>
  </si>
  <si>
    <t xml:space="preserve"> 10ips</t>
  </si>
  <si>
    <t xml:space="preserve"> 20ips</t>
  </si>
  <si>
    <t xml:space="preserve"> 30ips</t>
  </si>
  <si>
    <t xml:space="preserve"> 40ips</t>
  </si>
  <si>
    <t xml:space="preserve"> 50ips</t>
  </si>
  <si>
    <t xml:space="preserve"> co</t>
  </si>
  <si>
    <t xml:space="preserve"> ro</t>
  </si>
  <si>
    <t xml:space="preserve"> rcoef</t>
  </si>
  <si>
    <t xml:space="preserve"> rzeta</t>
  </si>
  <si>
    <t xml:space="preserve"> r/c</t>
  </si>
  <si>
    <t xml:space="preserve"> spr rate </t>
  </si>
  <si>
    <t xml:space="preserve"> mWheel </t>
  </si>
  <si>
    <t xml:space="preserve"> lev ratio </t>
  </si>
  <si>
    <t>range</t>
  </si>
  <si>
    <t>test #</t>
  </si>
  <si>
    <t xml:space="preserve"> stiff+1</t>
  </si>
  <si>
    <t xml:space="preserve"> stiff</t>
  </si>
  <si>
    <t xml:space="preserve"> aver</t>
  </si>
  <si>
    <t xml:space="preserve"> goto line 178</t>
  </si>
  <si>
    <t xml:space="preserve"> This is original with zeta 1 at 1ips, we changed to zeta .7 all the way thru range</t>
  </si>
  <si>
    <t>with 17 link</t>
  </si>
  <si>
    <t xml:space="preserve"> Use the above average on tests to come up with starting range for r/c ratio.</t>
  </si>
  <si>
    <t xml:space="preserve"> --&gt;  Bob Ashliegh r/c ratio from test 3043 with 15 link</t>
  </si>
  <si>
    <t xml:space="preserve"> --&gt;  Nathan wood r/c ratio from test 2899 with 17 link</t>
  </si>
  <si>
    <t xml:space="preserve"> Also base this on the following more current tests.</t>
  </si>
  <si>
    <t xml:space="preserve"> baseline reb ---&gt;</t>
  </si>
  <si>
    <t xml:space="preserve"> aver with 50.10 = 3.6, mid progressive</t>
  </si>
  <si>
    <t>adj for spr rate</t>
  </si>
  <si>
    <t xml:space="preserve"> baseline 4.5 spr rate</t>
  </si>
  <si>
    <t>stiff</t>
  </si>
  <si>
    <t>stiff+1</t>
  </si>
  <si>
    <t xml:space="preserve"> 5-16-19</t>
  </si>
  <si>
    <t xml:space="preserve"> It is pretty close to what we have, just more defined with better to understand numbers</t>
  </si>
  <si>
    <t>aver_18tests,  line 187</t>
  </si>
  <si>
    <r>
      <t xml:space="preserve"> We took reb numbers from  </t>
    </r>
    <r>
      <rPr>
        <u/>
        <sz val="10"/>
        <color theme="1"/>
        <rFont val="Arial"/>
        <family val="2"/>
      </rPr>
      <t>aver_18tests</t>
    </r>
    <r>
      <rPr>
        <sz val="10"/>
        <color theme="1"/>
        <rFont val="Arial"/>
        <family val="2"/>
      </rPr>
      <t xml:space="preserve">  and </t>
    </r>
    <r>
      <rPr>
        <u/>
        <sz val="10"/>
        <color theme="1"/>
        <rFont val="Arial"/>
        <family val="2"/>
      </rPr>
      <t xml:space="preserve"> aver_18test_orig_zeta1</t>
    </r>
    <r>
      <rPr>
        <sz val="10"/>
        <color theme="1"/>
        <rFont val="Arial"/>
        <family val="2"/>
      </rPr>
      <t xml:space="preserve">  and combined with what we learned so far programing zeta into vdb we created new ideal r-zeta curves.</t>
    </r>
  </si>
  <si>
    <t xml:space="preserve"> ips</t>
  </si>
  <si>
    <t xml:space="preserve"> hand tweak to get graph and numbers looking good</t>
  </si>
  <si>
    <t xml:space="preserve"> this is what we had</t>
  </si>
  <si>
    <t>USE THIS FOR  100_74_70</t>
  </si>
  <si>
    <t xml:space="preserve"> 100_74_70</t>
  </si>
  <si>
    <t xml:space="preserve"> half way</t>
  </si>
  <si>
    <t xml:space="preserve"> zeta_shr_aver_18tests.xlsx</t>
  </si>
  <si>
    <t xml:space="preserve"> 93_73_70</t>
  </si>
  <si>
    <t xml:space="preserve"> 86_72_70</t>
  </si>
  <si>
    <t xml:space="preserve"> 78_71_70</t>
  </si>
  <si>
    <t xml:space="preserve"> 70_70_70</t>
  </si>
  <si>
    <t xml:space="preserve"> 108_75_70</t>
  </si>
  <si>
    <t xml:space="preserve">  ROUNDED  </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</si>
</sst>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0"/>
    <numFmt numFmtId="165" formatCode="0.000"/>
    <numFmt numFmtId="166" formatCode="0.0000"/>
    <numFmt numFmtId="167" formatCode="0.0%"/>
  </numFmts>
  <fonts count="24" x14ac:knownFonts="1">
    <font>
      <sz val="10"/>
      <color theme="1"/>
      <name val="Arial"/>
      <family val="2"/>
    </font>
    <font>
      <sz val="9"/>
      <color theme="1"/>
      <name val="Trebuchet MS"/>
      <family val="2"/>
    </font>
    <font>
      <sz val="8"/>
      <color theme="1"/>
      <name val="Trebuchet MS"/>
      <family val="2"/>
    </font>
    <font>
      <sz val="8"/>
      <color rgb="FF676767"/>
      <name val="Trebuchet MS"/>
      <family val="2"/>
    </font>
    <font>
      <sz val="9"/>
      <color rgb="FF993300"/>
      <name val="Trebuchet MS"/>
      <family val="2"/>
    </font>
    <font>
      <u/>
      <sz val="8"/>
      <color rgb="FF676767"/>
      <name val="Trebuchet MS"/>
      <family val="2"/>
    </font>
    <font>
      <sz val="9"/>
      <color rgb="FF828282"/>
      <name val="Trebuchet MS"/>
      <family val="2"/>
    </font>
    <font>
      <sz val="8"/>
      <color rgb="FF828282"/>
      <name val="Trebuchet MS"/>
      <family val="2"/>
    </font>
    <font>
      <sz val="9"/>
      <color rgb="FFB34040"/>
      <name val="Trebuchet MS"/>
      <family val="2"/>
    </font>
    <font>
      <sz val="10"/>
      <color rgb="FF0070C0"/>
      <name val="Arial"/>
      <family val="2"/>
    </font>
    <font>
      <sz val="10"/>
      <color theme="0" tint="-0.499984740745262"/>
      <name val="Arial"/>
      <family val="2"/>
    </font>
    <font>
      <sz val="10"/>
      <color theme="5" tint="-0.249977111117893"/>
      <name val="Trebuchet MS"/>
      <family val="2"/>
    </font>
    <font>
      <sz val="10"/>
      <name val="Trebuchet MS"/>
      <family val="2"/>
    </font>
    <font>
      <sz val="8"/>
      <color theme="1"/>
      <name val="Arial"/>
      <family val="2"/>
    </font>
    <font>
      <b/>
      <sz val="12"/>
      <color rgb="FFFF0000"/>
      <name val="Arial"/>
      <family val="2"/>
    </font>
    <font>
      <sz val="10"/>
      <color rgb="FFFF0000"/>
      <name val="Arial"/>
      <family val="2"/>
    </font>
    <font>
      <b/>
      <sz val="10"/>
      <color rgb="FFFF0000"/>
      <name val="Arial"/>
      <family val="2"/>
    </font>
    <font>
      <sz val="10"/>
      <name val="Arial"/>
      <family val="2"/>
    </font>
    <font>
      <u/>
      <sz val="10"/>
      <color theme="1"/>
      <name val="Arial"/>
      <family val="2"/>
    </font>
    <font>
      <sz val="10"/>
      <color theme="5"/>
      <name val="Arial"/>
      <family val="2"/>
    </font>
    <font>
      <u/>
      <sz val="9"/>
      <color theme="1"/>
      <name val="Arial"/>
      <family val="2"/>
    </font>
    <font>
      <sz val="9"/>
      <color theme="1"/>
      <name val="Arial"/>
      <family val="2"/>
    </font>
    <font>
      <sz val="10"/>
      <color rgb="FF008000"/>
      <name val="Arial"/>
      <family val="2"/>
    </font>
    <font>
      <sz val="10"/>
      <color theme="9" tint="-0.249977111117893"/>
      <name val="Arial"/>
      <family val="2"/>
    </font>
  </fonts>
  <fills count="9">
    <fill>
      <patternFill patternType="none"/>
    </fill>
    <fill>
      <patternFill patternType="gray125"/>
    </fill>
    <fill>
      <patternFill patternType="solid">
        <fgColor rgb="FFF4F4F4"/>
        <bgColor indexed="64"/>
      </patternFill>
    </fill>
    <fill>
      <patternFill patternType="solid">
        <fgColor rgb="FFFFFFFF"/>
        <bgColor indexed="64"/>
      </patternFill>
    </fill>
    <fill>
      <patternFill patternType="solid">
        <fgColor rgb="FFFFFFB9"/>
        <bgColor indexed="64"/>
      </patternFill>
    </fill>
    <fill>
      <patternFill patternType="solid">
        <fgColor theme="0" tint="-0.14999847407452621"/>
        <bgColor indexed="64"/>
      </patternFill>
    </fill>
    <fill>
      <patternFill patternType="solid">
        <fgColor rgb="FFFFFFCC"/>
        <bgColor indexed="64"/>
      </patternFill>
    </fill>
    <fill>
      <patternFill patternType="solid">
        <fgColor theme="6" tint="0.59999389629810485"/>
        <bgColor indexed="64"/>
      </patternFill>
    </fill>
    <fill>
      <patternFill patternType="solid">
        <fgColor theme="6" tint="0.79998168889431442"/>
        <bgColor indexed="64"/>
      </patternFill>
    </fill>
  </fills>
  <borders count="30">
    <border>
      <left/>
      <right/>
      <top/>
      <bottom/>
      <diagonal/>
    </border>
    <border>
      <left style="thin">
        <color rgb="FFEFEBDE"/>
      </left>
      <right style="thin">
        <color rgb="FFEFEBDE"/>
      </right>
      <top style="thin">
        <color rgb="FFEFEBDE"/>
      </top>
      <bottom style="thin">
        <color rgb="FFEFEBDE"/>
      </bottom>
      <diagonal/>
    </border>
    <border>
      <left style="thin">
        <color rgb="FFE5E5E5"/>
      </left>
      <right style="thin">
        <color rgb="FFE5E5E5"/>
      </right>
      <top style="thin">
        <color rgb="FFE5E5E5"/>
      </top>
      <bottom style="thin">
        <color rgb="FFE5E5E5"/>
      </bottom>
      <diagonal/>
    </border>
    <border>
      <left style="thin">
        <color rgb="FFD6D6D6"/>
      </left>
      <right style="thin">
        <color rgb="FFD6D6D6"/>
      </right>
      <top style="thin">
        <color rgb="FFD6D6D6"/>
      </top>
      <bottom/>
      <diagonal/>
    </border>
    <border>
      <left style="thin">
        <color rgb="FFD6D6D6"/>
      </left>
      <right style="thin">
        <color rgb="FFD6D6D6"/>
      </right>
      <top/>
      <bottom/>
      <diagonal/>
    </border>
    <border>
      <left style="thin">
        <color rgb="FFD6D6D6"/>
      </left>
      <right style="thin">
        <color rgb="FFD6D6D6"/>
      </right>
      <top/>
      <bottom style="thin">
        <color rgb="FFD6D6D6"/>
      </bottom>
      <diagonal/>
    </border>
    <border>
      <left style="thin">
        <color rgb="FFD6D6D6"/>
      </left>
      <right/>
      <top style="thin">
        <color rgb="FFD6D6D6"/>
      </top>
      <bottom/>
      <diagonal/>
    </border>
    <border>
      <left/>
      <right style="thin">
        <color rgb="FFD6D6D6"/>
      </right>
      <top style="thin">
        <color rgb="FFD6D6D6"/>
      </top>
      <bottom/>
      <diagonal/>
    </border>
    <border>
      <left style="thin">
        <color rgb="FFD6D6D6"/>
      </left>
      <right/>
      <top/>
      <bottom/>
      <diagonal/>
    </border>
    <border>
      <left/>
      <right style="thin">
        <color rgb="FFD6D6D6"/>
      </right>
      <top/>
      <bottom/>
      <diagonal/>
    </border>
    <border>
      <left style="thin">
        <color rgb="FFD6D6D6"/>
      </left>
      <right/>
      <top/>
      <bottom style="thin">
        <color rgb="FFD6D6D6"/>
      </bottom>
      <diagonal/>
    </border>
    <border>
      <left/>
      <right style="thin">
        <color rgb="FFD6D6D6"/>
      </right>
      <top/>
      <bottom style="thin">
        <color rgb="FFD6D6D6"/>
      </bottom>
      <diagonal/>
    </border>
    <border>
      <left style="thin">
        <color rgb="FFE5E5E5"/>
      </left>
      <right/>
      <top style="thin">
        <color rgb="FFD6D6D6"/>
      </top>
      <bottom style="thin">
        <color rgb="FFE5E5E5"/>
      </bottom>
      <diagonal/>
    </border>
    <border>
      <left/>
      <right/>
      <top style="thin">
        <color rgb="FFD6D6D6"/>
      </top>
      <bottom style="thin">
        <color rgb="FFE5E5E5"/>
      </bottom>
      <diagonal/>
    </border>
    <border>
      <left style="thin">
        <color rgb="FFD6D6D6"/>
      </left>
      <right style="thin">
        <color rgb="FFE5E5E5"/>
      </right>
      <top style="thin">
        <color rgb="FFD6D6D6"/>
      </top>
      <bottom style="thin">
        <color rgb="FFE5E5E5"/>
      </bottom>
      <diagonal/>
    </border>
    <border>
      <left/>
      <right style="thin">
        <color rgb="FFD6D6D6"/>
      </right>
      <top style="thin">
        <color rgb="FFD6D6D6"/>
      </top>
      <bottom style="thin">
        <color rgb="FFE5E5E5"/>
      </bottom>
      <diagonal/>
    </border>
    <border>
      <left style="thin">
        <color rgb="FFD6D6D6"/>
      </left>
      <right style="thin">
        <color rgb="FFE5E5E5"/>
      </right>
      <top style="thin">
        <color rgb="FFE5E5E5"/>
      </top>
      <bottom style="thin">
        <color rgb="FFE5E5E5"/>
      </bottom>
      <diagonal/>
    </border>
    <border>
      <left style="thin">
        <color rgb="FFE5E5E5"/>
      </left>
      <right style="thin">
        <color rgb="FFD6D6D6"/>
      </right>
      <top style="thin">
        <color rgb="FFE5E5E5"/>
      </top>
      <bottom style="thin">
        <color rgb="FFE5E5E5"/>
      </bottom>
      <diagonal/>
    </border>
    <border>
      <left/>
      <right/>
      <top/>
      <bottom style="thin">
        <color rgb="FFD6D6D6"/>
      </bottom>
      <diagonal/>
    </border>
    <border>
      <left style="thin">
        <color rgb="FFD6D6D6"/>
      </left>
      <right/>
      <top style="thin">
        <color rgb="FFE5E5E5"/>
      </top>
      <bottom/>
      <diagonal/>
    </border>
    <border>
      <left/>
      <right/>
      <top style="thin">
        <color rgb="FFE5E5E5"/>
      </top>
      <bottom/>
      <diagonal/>
    </border>
    <border>
      <left/>
      <right style="thin">
        <color rgb="FFD6D6D6"/>
      </right>
      <top style="thin">
        <color rgb="FFE5E5E5"/>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160">
    <xf numFmtId="0" fontId="0" fillId="0" borderId="0" xfId="0"/>
    <xf numFmtId="0" fontId="1" fillId="0" borderId="1" xfId="0" applyFont="1" applyBorder="1" applyAlignment="1">
      <alignment horizontal="center" vertical="center" wrapText="1"/>
    </xf>
    <xf numFmtId="0" fontId="1"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14" fontId="1" fillId="2" borderId="1" xfId="0" applyNumberFormat="1" applyFont="1" applyFill="1" applyBorder="1" applyAlignment="1">
      <alignment horizontal="center" vertical="center" wrapText="1"/>
    </xf>
    <xf numFmtId="0" fontId="1" fillId="3"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14" fontId="1" fillId="3" borderId="1" xfId="0" applyNumberFormat="1" applyFont="1" applyFill="1" applyBorder="1" applyAlignment="1">
      <alignment horizontal="center" vertical="center" wrapText="1"/>
    </xf>
    <xf numFmtId="0" fontId="1" fillId="0" borderId="3" xfId="0" applyFont="1" applyBorder="1" applyAlignment="1">
      <alignment horizontal="center" vertical="top" wrapText="1"/>
    </xf>
    <xf numFmtId="0" fontId="1" fillId="0" borderId="4" xfId="0" applyFont="1" applyBorder="1" applyAlignment="1">
      <alignment horizontal="center" vertical="top" wrapText="1"/>
    </xf>
    <xf numFmtId="0" fontId="1" fillId="0" borderId="5" xfId="0" applyFont="1" applyBorder="1" applyAlignment="1">
      <alignment horizontal="center" vertical="top" wrapText="1"/>
    </xf>
    <xf numFmtId="0" fontId="1" fillId="0" borderId="6" xfId="0" applyFont="1" applyBorder="1" applyAlignment="1">
      <alignment vertical="center" wrapText="1"/>
    </xf>
    <xf numFmtId="0" fontId="0" fillId="0" borderId="7" xfId="0" applyBorder="1"/>
    <xf numFmtId="0" fontId="1" fillId="0" borderId="8" xfId="0" applyFont="1" applyBorder="1" applyAlignment="1">
      <alignment vertical="center" wrapText="1"/>
    </xf>
    <xf numFmtId="0" fontId="0" fillId="0" borderId="9" xfId="0" applyBorder="1"/>
    <xf numFmtId="0" fontId="4" fillId="0" borderId="3" xfId="0" applyFont="1" applyBorder="1" applyAlignment="1">
      <alignment vertical="center" wrapText="1"/>
    </xf>
    <xf numFmtId="0" fontId="1" fillId="0" borderId="4" xfId="0" applyFont="1" applyBorder="1" applyAlignment="1">
      <alignment vertical="center" wrapText="1"/>
    </xf>
    <xf numFmtId="0" fontId="5" fillId="0" borderId="4" xfId="0" applyFont="1" applyBorder="1" applyAlignment="1">
      <alignment vertical="center" wrapText="1"/>
    </xf>
    <xf numFmtId="0" fontId="0" fillId="0" borderId="4" xfId="0" applyBorder="1" applyAlignment="1">
      <alignment horizontal="left" vertical="top" wrapText="1"/>
    </xf>
    <xf numFmtId="0" fontId="0" fillId="0" borderId="5" xfId="0" applyBorder="1" applyAlignment="1">
      <alignment horizontal="left" vertical="top" wrapText="1"/>
    </xf>
    <xf numFmtId="0" fontId="1" fillId="0" borderId="2" xfId="0" applyFont="1" applyBorder="1" applyAlignment="1">
      <alignment horizontal="center" vertical="center" wrapText="1"/>
    </xf>
    <xf numFmtId="0" fontId="1" fillId="4" borderId="2" xfId="0" applyFont="1" applyFill="1" applyBorder="1" applyAlignment="1">
      <alignment horizontal="center" vertical="center" wrapText="1"/>
    </xf>
    <xf numFmtId="0" fontId="7" fillId="0" borderId="2" xfId="0" applyFont="1" applyBorder="1" applyAlignment="1">
      <alignment horizontal="center" vertical="center" wrapText="1"/>
    </xf>
    <xf numFmtId="0" fontId="8" fillId="0" borderId="2" xfId="0" applyFont="1" applyBorder="1" applyAlignment="1">
      <alignment horizontal="center" vertical="center" wrapText="1"/>
    </xf>
    <xf numFmtId="0" fontId="8" fillId="4" borderId="2" xfId="0" applyFont="1" applyFill="1" applyBorder="1" applyAlignment="1">
      <alignment horizontal="center" vertical="center" wrapText="1"/>
    </xf>
    <xf numFmtId="0" fontId="1" fillId="0" borderId="14" xfId="0" applyFont="1" applyBorder="1" applyAlignment="1">
      <alignment horizontal="center" vertical="center" wrapText="1"/>
    </xf>
    <xf numFmtId="0" fontId="1" fillId="0" borderId="16" xfId="0" applyFont="1" applyBorder="1" applyAlignment="1">
      <alignment horizontal="center" vertical="center" wrapText="1"/>
    </xf>
    <xf numFmtId="0" fontId="1" fillId="0" borderId="17" xfId="0" applyFont="1" applyBorder="1" applyAlignment="1">
      <alignment horizontal="center" vertical="center" wrapText="1"/>
    </xf>
    <xf numFmtId="0" fontId="6" fillId="0" borderId="16" xfId="0" applyFont="1" applyBorder="1" applyAlignment="1">
      <alignment horizontal="center" vertical="center" wrapText="1"/>
    </xf>
    <xf numFmtId="0" fontId="7" fillId="0" borderId="17" xfId="0" applyFont="1" applyBorder="1" applyAlignment="1">
      <alignment horizontal="center" vertical="center" wrapText="1"/>
    </xf>
    <xf numFmtId="0" fontId="8" fillId="0" borderId="16" xfId="0" applyFont="1" applyBorder="1" applyAlignment="1">
      <alignment horizontal="center" vertical="center" wrapText="1"/>
    </xf>
    <xf numFmtId="0" fontId="8" fillId="0" borderId="17" xfId="0" applyFont="1" applyBorder="1" applyAlignment="1">
      <alignment horizontal="center" vertical="center" wrapText="1"/>
    </xf>
    <xf numFmtId="1" fontId="0" fillId="0" borderId="0" xfId="0" applyNumberFormat="1"/>
    <xf numFmtId="0" fontId="0" fillId="0" borderId="0" xfId="0" applyAlignment="1">
      <alignment horizontal="center"/>
    </xf>
    <xf numFmtId="1" fontId="0" fillId="0" borderId="0" xfId="0" applyNumberFormat="1" applyAlignment="1">
      <alignment horizontal="center"/>
    </xf>
    <xf numFmtId="0" fontId="0" fillId="5" borderId="0" xfId="0" applyFill="1" applyAlignment="1">
      <alignment horizontal="center"/>
    </xf>
    <xf numFmtId="0" fontId="0" fillId="5" borderId="0" xfId="0" quotePrefix="1" applyFill="1" applyAlignment="1">
      <alignment horizontal="center"/>
    </xf>
    <xf numFmtId="2" fontId="11" fillId="0" borderId="1" xfId="0" applyNumberFormat="1" applyFont="1" applyBorder="1" applyAlignment="1">
      <alignment horizontal="center" vertical="center" wrapText="1"/>
    </xf>
    <xf numFmtId="0" fontId="0" fillId="7" borderId="0" xfId="0" applyFill="1" applyAlignment="1">
      <alignment horizontal="center"/>
    </xf>
    <xf numFmtId="2" fontId="11" fillId="6" borderId="1" xfId="0" applyNumberFormat="1" applyFont="1" applyFill="1" applyBorder="1" applyAlignment="1">
      <alignment horizontal="center" vertical="center" wrapText="1"/>
    </xf>
    <xf numFmtId="0" fontId="0" fillId="0" borderId="22" xfId="0" applyBorder="1"/>
    <xf numFmtId="0" fontId="0" fillId="0" borderId="23" xfId="0" applyBorder="1"/>
    <xf numFmtId="0" fontId="0" fillId="0" borderId="23" xfId="0" quotePrefix="1" applyBorder="1" applyAlignment="1">
      <alignment horizontal="right"/>
    </xf>
    <xf numFmtId="0" fontId="9" fillId="0" borderId="23" xfId="0" applyFont="1" applyBorder="1"/>
    <xf numFmtId="0" fontId="0" fillId="0" borderId="24" xfId="0" applyBorder="1"/>
    <xf numFmtId="0" fontId="0" fillId="0" borderId="25" xfId="0" applyBorder="1"/>
    <xf numFmtId="0" fontId="0" fillId="0" borderId="0" xfId="0" applyBorder="1"/>
    <xf numFmtId="0" fontId="0" fillId="0" borderId="0" xfId="0" quotePrefix="1" applyBorder="1" applyAlignment="1">
      <alignment horizontal="right"/>
    </xf>
    <xf numFmtId="0" fontId="9" fillId="0" borderId="0" xfId="0" applyFont="1" applyBorder="1"/>
    <xf numFmtId="0" fontId="0" fillId="0" borderId="26" xfId="0" applyBorder="1"/>
    <xf numFmtId="0" fontId="0" fillId="5" borderId="0" xfId="0" applyFill="1" applyBorder="1" applyAlignment="1">
      <alignment horizontal="center"/>
    </xf>
    <xf numFmtId="0" fontId="0" fillId="5" borderId="0" xfId="0" quotePrefix="1" applyFill="1" applyBorder="1" applyAlignment="1">
      <alignment horizontal="center"/>
    </xf>
    <xf numFmtId="0" fontId="0" fillId="5" borderId="26" xfId="0" quotePrefix="1" applyFill="1" applyBorder="1" applyAlignment="1">
      <alignment horizontal="center"/>
    </xf>
    <xf numFmtId="1" fontId="0" fillId="0" borderId="0" xfId="0" applyNumberFormat="1" applyBorder="1" applyAlignment="1">
      <alignment horizontal="center"/>
    </xf>
    <xf numFmtId="1" fontId="0" fillId="0" borderId="26" xfId="0" applyNumberFormat="1" applyBorder="1" applyAlignment="1">
      <alignment horizontal="center"/>
    </xf>
    <xf numFmtId="2" fontId="0" fillId="0" borderId="0" xfId="0" applyNumberFormat="1" applyBorder="1" applyAlignment="1">
      <alignment horizontal="center"/>
    </xf>
    <xf numFmtId="2" fontId="0" fillId="0" borderId="26" xfId="0" applyNumberFormat="1" applyBorder="1" applyAlignment="1">
      <alignment horizontal="center"/>
    </xf>
    <xf numFmtId="164" fontId="0" fillId="0" borderId="0" xfId="0" applyNumberFormat="1" applyBorder="1" applyAlignment="1">
      <alignment horizontal="center"/>
    </xf>
    <xf numFmtId="164" fontId="0" fillId="0" borderId="26" xfId="0" applyNumberFormat="1" applyBorder="1" applyAlignment="1">
      <alignment horizontal="center"/>
    </xf>
    <xf numFmtId="0" fontId="0" fillId="0" borderId="27" xfId="0" applyBorder="1"/>
    <xf numFmtId="0" fontId="0" fillId="0" borderId="28" xfId="0" applyBorder="1"/>
    <xf numFmtId="164" fontId="0" fillId="0" borderId="28" xfId="0" applyNumberFormat="1" applyBorder="1" applyAlignment="1">
      <alignment horizontal="center"/>
    </xf>
    <xf numFmtId="164" fontId="0" fillId="0" borderId="29" xfId="0" applyNumberFormat="1" applyBorder="1" applyAlignment="1">
      <alignment horizontal="center"/>
    </xf>
    <xf numFmtId="1" fontId="9" fillId="0" borderId="23" xfId="0" applyNumberFormat="1" applyFont="1" applyBorder="1" applyAlignment="1">
      <alignment horizontal="center"/>
    </xf>
    <xf numFmtId="1" fontId="9" fillId="6" borderId="23" xfId="0" applyNumberFormat="1" applyFont="1" applyFill="1" applyBorder="1" applyAlignment="1">
      <alignment horizontal="center"/>
    </xf>
    <xf numFmtId="0" fontId="0" fillId="0" borderId="0" xfId="0" applyBorder="1" applyAlignment="1">
      <alignment horizontal="center"/>
    </xf>
    <xf numFmtId="1" fontId="9" fillId="0" borderId="0" xfId="0" applyNumberFormat="1" applyFont="1" applyBorder="1" applyAlignment="1">
      <alignment horizontal="center"/>
    </xf>
    <xf numFmtId="1" fontId="9" fillId="6" borderId="0" xfId="0" applyNumberFormat="1" applyFont="1" applyFill="1" applyBorder="1" applyAlignment="1">
      <alignment horizontal="center"/>
    </xf>
    <xf numFmtId="0" fontId="10" fillId="0" borderId="25" xfId="0" applyFont="1" applyBorder="1"/>
    <xf numFmtId="1" fontId="10" fillId="0" borderId="0" xfId="0" applyNumberFormat="1" applyFont="1" applyBorder="1" applyAlignment="1">
      <alignment horizontal="center"/>
    </xf>
    <xf numFmtId="2" fontId="13" fillId="0" borderId="0" xfId="0" applyNumberFormat="1" applyFont="1" applyBorder="1" applyAlignment="1">
      <alignment horizontal="center"/>
    </xf>
    <xf numFmtId="0" fontId="0" fillId="0" borderId="29" xfId="0" applyBorder="1"/>
    <xf numFmtId="0" fontId="14" fillId="0" borderId="0" xfId="0" quotePrefix="1" applyFont="1" applyAlignment="1">
      <alignment horizontal="left"/>
    </xf>
    <xf numFmtId="0" fontId="16" fillId="0" borderId="0" xfId="0" applyFont="1"/>
    <xf numFmtId="0" fontId="0" fillId="0" borderId="0" xfId="0" quotePrefix="1" applyAlignment="1">
      <alignment horizontal="left"/>
    </xf>
    <xf numFmtId="0" fontId="15" fillId="0" borderId="0" xfId="0" quotePrefix="1" applyFont="1" applyAlignment="1">
      <alignment horizontal="left"/>
    </xf>
    <xf numFmtId="0" fontId="15" fillId="0" borderId="0" xfId="0" quotePrefix="1" applyFont="1" applyBorder="1" applyAlignment="1">
      <alignment horizontal="left"/>
    </xf>
    <xf numFmtId="165" fontId="12" fillId="0" borderId="1" xfId="0" applyNumberFormat="1" applyFont="1" applyBorder="1" applyAlignment="1">
      <alignment horizontal="center" vertical="center" wrapText="1"/>
    </xf>
    <xf numFmtId="165" fontId="12" fillId="6" borderId="1" xfId="0" applyNumberFormat="1" applyFont="1" applyFill="1" applyBorder="1" applyAlignment="1">
      <alignment horizontal="center" vertical="center" wrapText="1"/>
    </xf>
    <xf numFmtId="0" fontId="9" fillId="0" borderId="0" xfId="0" applyFont="1" applyAlignment="1">
      <alignment horizontal="center"/>
    </xf>
    <xf numFmtId="2" fontId="0" fillId="0" borderId="0" xfId="0" applyNumberFormat="1" applyAlignment="1">
      <alignment horizontal="center"/>
    </xf>
    <xf numFmtId="165" fontId="0" fillId="0" borderId="0" xfId="0" applyNumberFormat="1" applyAlignment="1">
      <alignment horizontal="center"/>
    </xf>
    <xf numFmtId="0" fontId="9" fillId="0" borderId="0" xfId="0" applyFont="1" applyBorder="1" applyAlignment="1">
      <alignment horizontal="center"/>
    </xf>
    <xf numFmtId="0" fontId="0" fillId="5" borderId="0" xfId="0" applyFill="1"/>
    <xf numFmtId="0" fontId="17" fillId="0" borderId="0" xfId="0" applyFont="1" applyBorder="1" applyAlignment="1">
      <alignment horizontal="center"/>
    </xf>
    <xf numFmtId="0" fontId="0" fillId="0" borderId="24" xfId="0" quotePrefix="1" applyBorder="1" applyAlignment="1">
      <alignment horizontal="left"/>
    </xf>
    <xf numFmtId="0" fontId="0" fillId="0" borderId="26" xfId="0" quotePrefix="1" applyBorder="1" applyAlignment="1">
      <alignment horizontal="left"/>
    </xf>
    <xf numFmtId="2" fontId="9" fillId="0" borderId="0" xfId="0" applyNumberFormat="1" applyFont="1" applyBorder="1" applyAlignment="1">
      <alignment horizontal="center"/>
    </xf>
    <xf numFmtId="166" fontId="12" fillId="0" borderId="1" xfId="0" applyNumberFormat="1" applyFont="1" applyBorder="1" applyAlignment="1">
      <alignment horizontal="center" vertical="center" wrapText="1"/>
    </xf>
    <xf numFmtId="2" fontId="9" fillId="6" borderId="0" xfId="0" applyNumberFormat="1" applyFont="1" applyFill="1" applyBorder="1" applyAlignment="1">
      <alignment horizontal="center"/>
    </xf>
    <xf numFmtId="2" fontId="9" fillId="0" borderId="0" xfId="0" applyNumberFormat="1" applyFont="1" applyFill="1" applyBorder="1" applyAlignment="1">
      <alignment horizontal="center"/>
    </xf>
    <xf numFmtId="166" fontId="12" fillId="6" borderId="1" xfId="0" applyNumberFormat="1" applyFont="1" applyFill="1" applyBorder="1" applyAlignment="1">
      <alignment horizontal="center" vertical="center" wrapText="1"/>
    </xf>
    <xf numFmtId="166" fontId="0" fillId="0" borderId="0" xfId="0" applyNumberFormat="1" applyAlignment="1">
      <alignment horizontal="center"/>
    </xf>
    <xf numFmtId="0" fontId="0" fillId="8" borderId="0" xfId="0" applyFill="1"/>
    <xf numFmtId="0" fontId="0" fillId="8" borderId="25" xfId="0" applyFill="1" applyBorder="1"/>
    <xf numFmtId="166" fontId="12" fillId="8" borderId="1" xfId="0" applyNumberFormat="1" applyFont="1" applyFill="1" applyBorder="1" applyAlignment="1">
      <alignment horizontal="center" vertical="center" wrapText="1"/>
    </xf>
    <xf numFmtId="166" fontId="0" fillId="8" borderId="0" xfId="0" applyNumberFormat="1" applyFill="1"/>
    <xf numFmtId="0" fontId="0" fillId="8" borderId="0" xfId="0" applyFill="1" applyBorder="1"/>
    <xf numFmtId="2" fontId="0" fillId="8" borderId="0" xfId="0" applyNumberFormat="1" applyFill="1" applyBorder="1" applyAlignment="1">
      <alignment horizontal="center"/>
    </xf>
    <xf numFmtId="2" fontId="0" fillId="8" borderId="26" xfId="0" applyNumberFormat="1" applyFill="1" applyBorder="1" applyAlignment="1">
      <alignment horizontal="center"/>
    </xf>
    <xf numFmtId="0" fontId="0" fillId="8" borderId="0" xfId="0" applyFill="1" applyAlignment="1">
      <alignment horizontal="center"/>
    </xf>
    <xf numFmtId="166" fontId="0" fillId="8" borderId="0" xfId="0" applyNumberFormat="1" applyFill="1" applyAlignment="1">
      <alignment horizontal="center"/>
    </xf>
    <xf numFmtId="0" fontId="0" fillId="0" borderId="0" xfId="0" applyFill="1"/>
    <xf numFmtId="0" fontId="0" fillId="0" borderId="0" xfId="0" applyAlignment="1">
      <alignment horizontal="right"/>
    </xf>
    <xf numFmtId="165" fontId="19" fillId="0" borderId="0" xfId="0" applyNumberFormat="1" applyFont="1" applyAlignment="1">
      <alignment horizontal="left"/>
    </xf>
    <xf numFmtId="10" fontId="0" fillId="0" borderId="0" xfId="0" applyNumberFormat="1" applyAlignment="1">
      <alignment horizontal="center"/>
    </xf>
    <xf numFmtId="167" fontId="0" fillId="0" borderId="0" xfId="0" applyNumberFormat="1" applyAlignment="1">
      <alignment horizontal="center"/>
    </xf>
    <xf numFmtId="166" fontId="19" fillId="0" borderId="0" xfId="0" applyNumberFormat="1" applyFont="1" applyAlignment="1">
      <alignment horizontal="left"/>
    </xf>
    <xf numFmtId="0" fontId="0" fillId="0" borderId="0" xfId="0" applyFill="1" applyAlignment="1">
      <alignment horizontal="right"/>
    </xf>
    <xf numFmtId="0" fontId="0" fillId="0" borderId="0" xfId="0" applyFill="1" applyAlignment="1">
      <alignment horizontal="center"/>
    </xf>
    <xf numFmtId="0" fontId="18" fillId="0" borderId="0" xfId="0" quotePrefix="1" applyFont="1" applyFill="1" applyAlignment="1">
      <alignment horizontal="center"/>
    </xf>
    <xf numFmtId="0" fontId="18" fillId="0" borderId="0" xfId="0" applyFont="1" applyFill="1" applyAlignment="1">
      <alignment horizontal="left"/>
    </xf>
    <xf numFmtId="0" fontId="18" fillId="0" borderId="0" xfId="0" applyFont="1"/>
    <xf numFmtId="0" fontId="22" fillId="0" borderId="0" xfId="0" applyFont="1" applyFill="1"/>
    <xf numFmtId="166" fontId="22" fillId="0" borderId="0" xfId="0" applyNumberFormat="1" applyFont="1" applyFill="1"/>
    <xf numFmtId="0" fontId="0" fillId="0" borderId="19" xfId="0" applyBorder="1" applyAlignment="1">
      <alignment horizontal="center" vertical="top" wrapText="1"/>
    </xf>
    <xf numFmtId="0" fontId="0" fillId="0" borderId="20" xfId="0" applyBorder="1" applyAlignment="1">
      <alignment horizontal="center" vertical="top" wrapText="1"/>
    </xf>
    <xf numFmtId="0" fontId="0" fillId="0" borderId="21" xfId="0" applyBorder="1" applyAlignment="1">
      <alignment horizontal="center" vertical="top" wrapText="1"/>
    </xf>
    <xf numFmtId="0" fontId="1" fillId="0" borderId="8" xfId="0" applyFont="1" applyBorder="1" applyAlignment="1">
      <alignment horizontal="left" vertical="top" wrapText="1"/>
    </xf>
    <xf numFmtId="0" fontId="1" fillId="0" borderId="9" xfId="0" applyFont="1" applyBorder="1" applyAlignment="1">
      <alignment horizontal="left" vertical="top" wrapText="1"/>
    </xf>
    <xf numFmtId="0" fontId="1" fillId="0" borderId="10" xfId="0" applyFont="1" applyBorder="1" applyAlignment="1">
      <alignment horizontal="left" vertical="top" wrapText="1"/>
    </xf>
    <xf numFmtId="0" fontId="1" fillId="0" borderId="11" xfId="0" applyFont="1" applyBorder="1" applyAlignment="1">
      <alignment horizontal="left" vertical="top" wrapText="1"/>
    </xf>
    <xf numFmtId="0" fontId="0" fillId="0" borderId="8" xfId="0" applyBorder="1" applyAlignment="1">
      <alignment horizontal="center" vertical="top" wrapText="1"/>
    </xf>
    <xf numFmtId="0" fontId="0" fillId="0" borderId="0" xfId="0" applyBorder="1" applyAlignment="1">
      <alignment horizontal="center" vertical="top" wrapText="1"/>
    </xf>
    <xf numFmtId="0" fontId="0" fillId="0" borderId="9" xfId="0" applyBorder="1" applyAlignment="1">
      <alignment horizontal="center" vertical="top" wrapText="1"/>
    </xf>
    <xf numFmtId="0" fontId="0" fillId="0" borderId="10" xfId="0" applyBorder="1" applyAlignment="1">
      <alignment horizontal="center" vertical="top" wrapText="1"/>
    </xf>
    <xf numFmtId="0" fontId="0" fillId="0" borderId="18" xfId="0" applyBorder="1" applyAlignment="1">
      <alignment horizontal="center" vertical="top" wrapText="1"/>
    </xf>
    <xf numFmtId="0" fontId="0" fillId="0" borderId="11" xfId="0" applyBorder="1" applyAlignment="1">
      <alignment horizontal="center" vertical="top" wrapText="1"/>
    </xf>
    <xf numFmtId="0" fontId="1" fillId="0" borderId="12" xfId="0" applyFont="1" applyBorder="1" applyAlignment="1">
      <alignment horizontal="left" vertical="center" wrapText="1"/>
    </xf>
    <xf numFmtId="0" fontId="1" fillId="0" borderId="13" xfId="0" applyFont="1" applyBorder="1" applyAlignment="1">
      <alignment horizontal="left" vertical="center" wrapText="1"/>
    </xf>
    <xf numFmtId="0" fontId="1" fillId="0" borderId="15" xfId="0" applyFont="1" applyBorder="1" applyAlignment="1">
      <alignment horizontal="left" vertical="center" wrapText="1"/>
    </xf>
    <xf numFmtId="0" fontId="13" fillId="0" borderId="0" xfId="0" applyFont="1" applyBorder="1"/>
    <xf numFmtId="0" fontId="20" fillId="0" borderId="0" xfId="0" applyFont="1" applyFill="1" applyBorder="1" applyAlignment="1">
      <alignment horizontal="left"/>
    </xf>
    <xf numFmtId="0" fontId="20" fillId="0" borderId="0" xfId="0" applyFont="1" applyFill="1" applyBorder="1" applyAlignment="1">
      <alignment horizontal="center"/>
    </xf>
    <xf numFmtId="0" fontId="22" fillId="0" borderId="0" xfId="0" applyFont="1" applyBorder="1" applyAlignment="1">
      <alignment horizontal="center"/>
    </xf>
    <xf numFmtId="166" fontId="23" fillId="8" borderId="0" xfId="0" applyNumberFormat="1" applyFont="1" applyFill="1" applyBorder="1" applyAlignment="1">
      <alignment horizontal="center"/>
    </xf>
    <xf numFmtId="166" fontId="0" fillId="8" borderId="0" xfId="0" applyNumberFormat="1" applyFill="1" applyBorder="1" applyAlignment="1">
      <alignment horizontal="center"/>
    </xf>
    <xf numFmtId="166" fontId="22" fillId="6" borderId="0" xfId="0" applyNumberFormat="1" applyFont="1" applyFill="1" applyBorder="1" applyAlignment="1">
      <alignment horizontal="center"/>
    </xf>
    <xf numFmtId="166" fontId="17" fillId="6" borderId="0" xfId="0" applyNumberFormat="1" applyFont="1" applyFill="1" applyBorder="1" applyAlignment="1">
      <alignment horizontal="center"/>
    </xf>
    <xf numFmtId="166" fontId="22" fillId="0" borderId="0" xfId="0" applyNumberFormat="1" applyFont="1" applyBorder="1" applyAlignment="1">
      <alignment horizontal="center"/>
    </xf>
    <xf numFmtId="166" fontId="0" fillId="0" borderId="0" xfId="0" applyNumberFormat="1" applyBorder="1" applyAlignment="1">
      <alignment horizontal="center"/>
    </xf>
    <xf numFmtId="166" fontId="0" fillId="6" borderId="0" xfId="0" applyNumberFormat="1" applyFill="1" applyBorder="1" applyAlignment="1">
      <alignment horizontal="center"/>
    </xf>
    <xf numFmtId="2" fontId="17" fillId="0" borderId="0" xfId="0" applyNumberFormat="1" applyFont="1" applyBorder="1" applyAlignment="1">
      <alignment horizontal="center"/>
    </xf>
    <xf numFmtId="2" fontId="17" fillId="6" borderId="0" xfId="0" applyNumberFormat="1" applyFont="1" applyFill="1" applyBorder="1" applyAlignment="1">
      <alignment horizontal="center"/>
    </xf>
    <xf numFmtId="2" fontId="0" fillId="0" borderId="0" xfId="0" applyNumberFormat="1" applyFill="1" applyBorder="1" applyAlignment="1">
      <alignment horizontal="center"/>
    </xf>
    <xf numFmtId="0" fontId="0" fillId="0" borderId="0" xfId="0" applyFill="1" applyBorder="1"/>
    <xf numFmtId="0" fontId="21" fillId="0" borderId="0" xfId="0" applyFont="1" applyFill="1" applyBorder="1" applyAlignment="1">
      <alignment horizontal="center"/>
    </xf>
    <xf numFmtId="2" fontId="17" fillId="8" borderId="0" xfId="0" applyNumberFormat="1" applyFont="1" applyFill="1" applyBorder="1" applyAlignment="1">
      <alignment horizontal="center"/>
    </xf>
    <xf numFmtId="0" fontId="20" fillId="0" borderId="26" xfId="0" applyFont="1" applyFill="1" applyBorder="1" applyAlignment="1">
      <alignment horizontal="center"/>
    </xf>
    <xf numFmtId="0" fontId="0" fillId="0" borderId="26" xfId="0" applyBorder="1" applyAlignment="1">
      <alignment horizontal="center"/>
    </xf>
    <xf numFmtId="0" fontId="0" fillId="0" borderId="25" xfId="0" applyFill="1" applyBorder="1" applyAlignment="1">
      <alignment horizontal="right"/>
    </xf>
    <xf numFmtId="0" fontId="0" fillId="0" borderId="25" xfId="0" applyBorder="1" applyAlignment="1">
      <alignment horizontal="right"/>
    </xf>
    <xf numFmtId="2" fontId="17" fillId="6" borderId="26" xfId="0" applyNumberFormat="1" applyFont="1" applyFill="1" applyBorder="1" applyAlignment="1">
      <alignment horizontal="center"/>
    </xf>
    <xf numFmtId="2" fontId="0" fillId="6" borderId="26" xfId="0" applyNumberFormat="1" applyFill="1" applyBorder="1" applyAlignment="1">
      <alignment horizontal="center"/>
    </xf>
    <xf numFmtId="2" fontId="17" fillId="0" borderId="26" xfId="0" applyNumberFormat="1" applyFont="1" applyBorder="1" applyAlignment="1">
      <alignment horizontal="center"/>
    </xf>
    <xf numFmtId="2" fontId="0" fillId="0" borderId="26" xfId="0" applyNumberFormat="1" applyFill="1" applyBorder="1" applyAlignment="1">
      <alignment horizontal="center"/>
    </xf>
    <xf numFmtId="0" fontId="0" fillId="0" borderId="25" xfId="0" applyFill="1" applyBorder="1"/>
    <xf numFmtId="0" fontId="0" fillId="0" borderId="26" xfId="0" applyFill="1" applyBorder="1"/>
    <xf numFmtId="0" fontId="0" fillId="0" borderId="25" xfId="0" quotePrefix="1" applyBorder="1" applyAlignment="1">
      <alignment horizontal="center"/>
    </xf>
    <xf numFmtId="2" fontId="17" fillId="8" borderId="26" xfId="0" applyNumberFormat="1" applyFont="1" applyFill="1" applyBorder="1" applyAlignment="1">
      <alignment horizontal="center"/>
    </xf>
  </cellXfs>
  <cellStyles count="1">
    <cellStyle name="Normal" xfId="0" builtinId="0"/>
  </cellStyles>
  <dxfs count="0"/>
  <tableStyles count="0" defaultTableStyle="TableStyleMedium2" defaultPivotStyle="PivotStyleLight16"/>
  <colors>
    <mruColors>
      <color rgb="FF008000"/>
      <color rgb="FFFF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00.xml.rels><?xml version="1.0" encoding="UTF-8" standalone="yes"?>
<Relationships xmlns="http://schemas.openxmlformats.org/package/2006/relationships"><Relationship Id="rId1" Type="http://schemas.microsoft.com/office/2006/relationships/activeXControlBinary" Target="activeX100.bin"/></Relationships>
</file>

<file path=xl/activeX/_rels/activeX101.xml.rels><?xml version="1.0" encoding="UTF-8" standalone="yes"?>
<Relationships xmlns="http://schemas.openxmlformats.org/package/2006/relationships"><Relationship Id="rId1" Type="http://schemas.microsoft.com/office/2006/relationships/activeXControlBinary" Target="activeX101.bin"/></Relationships>
</file>

<file path=xl/activeX/_rels/activeX102.xml.rels><?xml version="1.0" encoding="UTF-8" standalone="yes"?>
<Relationships xmlns="http://schemas.openxmlformats.org/package/2006/relationships"><Relationship Id="rId1" Type="http://schemas.microsoft.com/office/2006/relationships/activeXControlBinary" Target="activeX102.bin"/></Relationships>
</file>

<file path=xl/activeX/_rels/activeX103.xml.rels><?xml version="1.0" encoding="UTF-8" standalone="yes"?>
<Relationships xmlns="http://schemas.openxmlformats.org/package/2006/relationships"><Relationship Id="rId1" Type="http://schemas.microsoft.com/office/2006/relationships/activeXControlBinary" Target="activeX103.bin"/></Relationships>
</file>

<file path=xl/activeX/_rels/activeX104.xml.rels><?xml version="1.0" encoding="UTF-8" standalone="yes"?>
<Relationships xmlns="http://schemas.openxmlformats.org/package/2006/relationships"><Relationship Id="rId1" Type="http://schemas.microsoft.com/office/2006/relationships/activeXControlBinary" Target="activeX104.bin"/></Relationships>
</file>

<file path=xl/activeX/_rels/activeX105.xml.rels><?xml version="1.0" encoding="UTF-8" standalone="yes"?>
<Relationships xmlns="http://schemas.openxmlformats.org/package/2006/relationships"><Relationship Id="rId1" Type="http://schemas.microsoft.com/office/2006/relationships/activeXControlBinary" Target="activeX105.bin"/></Relationships>
</file>

<file path=xl/activeX/_rels/activeX106.xml.rels><?xml version="1.0" encoding="UTF-8" standalone="yes"?>
<Relationships xmlns="http://schemas.openxmlformats.org/package/2006/relationships"><Relationship Id="rId1" Type="http://schemas.microsoft.com/office/2006/relationships/activeXControlBinary" Target="activeX106.bin"/></Relationships>
</file>

<file path=xl/activeX/_rels/activeX107.xml.rels><?xml version="1.0" encoding="UTF-8" standalone="yes"?>
<Relationships xmlns="http://schemas.openxmlformats.org/package/2006/relationships"><Relationship Id="rId1" Type="http://schemas.microsoft.com/office/2006/relationships/activeXControlBinary" Target="activeX107.bin"/></Relationships>
</file>

<file path=xl/activeX/_rels/activeX108.xml.rels><?xml version="1.0" encoding="UTF-8" standalone="yes"?>
<Relationships xmlns="http://schemas.openxmlformats.org/package/2006/relationships"><Relationship Id="rId1" Type="http://schemas.microsoft.com/office/2006/relationships/activeXControlBinary" Target="activeX108.bin"/></Relationships>
</file>

<file path=xl/activeX/_rels/activeX109.xml.rels><?xml version="1.0" encoding="UTF-8" standalone="yes"?>
<Relationships xmlns="http://schemas.openxmlformats.org/package/2006/relationships"><Relationship Id="rId1" Type="http://schemas.microsoft.com/office/2006/relationships/activeXControlBinary" Target="activeX109.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10.xml.rels><?xml version="1.0" encoding="UTF-8" standalone="yes"?>
<Relationships xmlns="http://schemas.openxmlformats.org/package/2006/relationships"><Relationship Id="rId1" Type="http://schemas.microsoft.com/office/2006/relationships/activeXControlBinary" Target="activeX110.bin"/></Relationships>
</file>

<file path=xl/activeX/_rels/activeX111.xml.rels><?xml version="1.0" encoding="UTF-8" standalone="yes"?>
<Relationships xmlns="http://schemas.openxmlformats.org/package/2006/relationships"><Relationship Id="rId1" Type="http://schemas.microsoft.com/office/2006/relationships/activeXControlBinary" Target="activeX111.bin"/></Relationships>
</file>

<file path=xl/activeX/_rels/activeX112.xml.rels><?xml version="1.0" encoding="UTF-8" standalone="yes"?>
<Relationships xmlns="http://schemas.openxmlformats.org/package/2006/relationships"><Relationship Id="rId1" Type="http://schemas.microsoft.com/office/2006/relationships/activeXControlBinary" Target="activeX112.bin"/></Relationships>
</file>

<file path=xl/activeX/_rels/activeX113.xml.rels><?xml version="1.0" encoding="UTF-8" standalone="yes"?>
<Relationships xmlns="http://schemas.openxmlformats.org/package/2006/relationships"><Relationship Id="rId1" Type="http://schemas.microsoft.com/office/2006/relationships/activeXControlBinary" Target="activeX113.bin"/></Relationships>
</file>

<file path=xl/activeX/_rels/activeX114.xml.rels><?xml version="1.0" encoding="UTF-8" standalone="yes"?>
<Relationships xmlns="http://schemas.openxmlformats.org/package/2006/relationships"><Relationship Id="rId1" Type="http://schemas.microsoft.com/office/2006/relationships/activeXControlBinary" Target="activeX114.bin"/></Relationships>
</file>

<file path=xl/activeX/_rels/activeX115.xml.rels><?xml version="1.0" encoding="UTF-8" standalone="yes"?>
<Relationships xmlns="http://schemas.openxmlformats.org/package/2006/relationships"><Relationship Id="rId1" Type="http://schemas.microsoft.com/office/2006/relationships/activeXControlBinary" Target="activeX115.bin"/></Relationships>
</file>

<file path=xl/activeX/_rels/activeX116.xml.rels><?xml version="1.0" encoding="UTF-8" standalone="yes"?>
<Relationships xmlns="http://schemas.openxmlformats.org/package/2006/relationships"><Relationship Id="rId1" Type="http://schemas.microsoft.com/office/2006/relationships/activeXControlBinary" Target="activeX116.bin"/></Relationships>
</file>

<file path=xl/activeX/_rels/activeX117.xml.rels><?xml version="1.0" encoding="UTF-8" standalone="yes"?>
<Relationships xmlns="http://schemas.openxmlformats.org/package/2006/relationships"><Relationship Id="rId1" Type="http://schemas.microsoft.com/office/2006/relationships/activeXControlBinary" Target="activeX117.bin"/></Relationships>
</file>

<file path=xl/activeX/_rels/activeX118.xml.rels><?xml version="1.0" encoding="UTF-8" standalone="yes"?>
<Relationships xmlns="http://schemas.openxmlformats.org/package/2006/relationships"><Relationship Id="rId1" Type="http://schemas.microsoft.com/office/2006/relationships/activeXControlBinary" Target="activeX118.bin"/></Relationships>
</file>

<file path=xl/activeX/_rels/activeX119.xml.rels><?xml version="1.0" encoding="UTF-8" standalone="yes"?>
<Relationships xmlns="http://schemas.openxmlformats.org/package/2006/relationships"><Relationship Id="rId1" Type="http://schemas.microsoft.com/office/2006/relationships/activeXControlBinary" Target="activeX119.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20.xml.rels><?xml version="1.0" encoding="UTF-8" standalone="yes"?>
<Relationships xmlns="http://schemas.openxmlformats.org/package/2006/relationships"><Relationship Id="rId1" Type="http://schemas.microsoft.com/office/2006/relationships/activeXControlBinary" Target="activeX120.bin"/></Relationships>
</file>

<file path=xl/activeX/_rels/activeX121.xml.rels><?xml version="1.0" encoding="UTF-8" standalone="yes"?>
<Relationships xmlns="http://schemas.openxmlformats.org/package/2006/relationships"><Relationship Id="rId1" Type="http://schemas.microsoft.com/office/2006/relationships/activeXControlBinary" Target="activeX121.bin"/></Relationships>
</file>

<file path=xl/activeX/_rels/activeX122.xml.rels><?xml version="1.0" encoding="UTF-8" standalone="yes"?>
<Relationships xmlns="http://schemas.openxmlformats.org/package/2006/relationships"><Relationship Id="rId1" Type="http://schemas.microsoft.com/office/2006/relationships/activeXControlBinary" Target="activeX122.bin"/></Relationships>
</file>

<file path=xl/activeX/_rels/activeX123.xml.rels><?xml version="1.0" encoding="UTF-8" standalone="yes"?>
<Relationships xmlns="http://schemas.openxmlformats.org/package/2006/relationships"><Relationship Id="rId1" Type="http://schemas.microsoft.com/office/2006/relationships/activeXControlBinary" Target="activeX123.bin"/></Relationships>
</file>

<file path=xl/activeX/_rels/activeX124.xml.rels><?xml version="1.0" encoding="UTF-8" standalone="yes"?>
<Relationships xmlns="http://schemas.openxmlformats.org/package/2006/relationships"><Relationship Id="rId1" Type="http://schemas.microsoft.com/office/2006/relationships/activeXControlBinary" Target="activeX124.bin"/></Relationships>
</file>

<file path=xl/activeX/_rels/activeX125.xml.rels><?xml version="1.0" encoding="UTF-8" standalone="yes"?>
<Relationships xmlns="http://schemas.openxmlformats.org/package/2006/relationships"><Relationship Id="rId1" Type="http://schemas.microsoft.com/office/2006/relationships/activeXControlBinary" Target="activeX125.bin"/></Relationships>
</file>

<file path=xl/activeX/_rels/activeX126.xml.rels><?xml version="1.0" encoding="UTF-8" standalone="yes"?>
<Relationships xmlns="http://schemas.openxmlformats.org/package/2006/relationships"><Relationship Id="rId1" Type="http://schemas.microsoft.com/office/2006/relationships/activeXControlBinary" Target="activeX126.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35.xml.rels><?xml version="1.0" encoding="UTF-8" standalone="yes"?>
<Relationships xmlns="http://schemas.openxmlformats.org/package/2006/relationships"><Relationship Id="rId1" Type="http://schemas.microsoft.com/office/2006/relationships/activeXControlBinary" Target="activeX35.bin"/></Relationships>
</file>

<file path=xl/activeX/_rels/activeX36.xml.rels><?xml version="1.0" encoding="UTF-8" standalone="yes"?>
<Relationships xmlns="http://schemas.openxmlformats.org/package/2006/relationships"><Relationship Id="rId1" Type="http://schemas.microsoft.com/office/2006/relationships/activeXControlBinary" Target="activeX36.bin"/></Relationships>
</file>

<file path=xl/activeX/_rels/activeX37.xml.rels><?xml version="1.0" encoding="UTF-8" standalone="yes"?>
<Relationships xmlns="http://schemas.openxmlformats.org/package/2006/relationships"><Relationship Id="rId1" Type="http://schemas.microsoft.com/office/2006/relationships/activeXControlBinary" Target="activeX37.bin"/></Relationships>
</file>

<file path=xl/activeX/_rels/activeX38.xml.rels><?xml version="1.0" encoding="UTF-8" standalone="yes"?>
<Relationships xmlns="http://schemas.openxmlformats.org/package/2006/relationships"><Relationship Id="rId1" Type="http://schemas.microsoft.com/office/2006/relationships/activeXControlBinary" Target="activeX38.bin"/></Relationships>
</file>

<file path=xl/activeX/_rels/activeX39.xml.rels><?xml version="1.0" encoding="UTF-8" standalone="yes"?>
<Relationships xmlns="http://schemas.openxmlformats.org/package/2006/relationships"><Relationship Id="rId1" Type="http://schemas.microsoft.com/office/2006/relationships/activeXControlBinary" Target="activeX39.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40.xml.rels><?xml version="1.0" encoding="UTF-8" standalone="yes"?>
<Relationships xmlns="http://schemas.openxmlformats.org/package/2006/relationships"><Relationship Id="rId1" Type="http://schemas.microsoft.com/office/2006/relationships/activeXControlBinary" Target="activeX40.bin"/></Relationships>
</file>

<file path=xl/activeX/_rels/activeX41.xml.rels><?xml version="1.0" encoding="UTF-8" standalone="yes"?>
<Relationships xmlns="http://schemas.openxmlformats.org/package/2006/relationships"><Relationship Id="rId1" Type="http://schemas.microsoft.com/office/2006/relationships/activeXControlBinary" Target="activeX41.bin"/></Relationships>
</file>

<file path=xl/activeX/_rels/activeX42.xml.rels><?xml version="1.0" encoding="UTF-8" standalone="yes"?>
<Relationships xmlns="http://schemas.openxmlformats.org/package/2006/relationships"><Relationship Id="rId1" Type="http://schemas.microsoft.com/office/2006/relationships/activeXControlBinary" Target="activeX42.bin"/></Relationships>
</file>

<file path=xl/activeX/_rels/activeX43.xml.rels><?xml version="1.0" encoding="UTF-8" standalone="yes"?>
<Relationships xmlns="http://schemas.openxmlformats.org/package/2006/relationships"><Relationship Id="rId1" Type="http://schemas.microsoft.com/office/2006/relationships/activeXControlBinary" Target="activeX43.bin"/></Relationships>
</file>

<file path=xl/activeX/_rels/activeX44.xml.rels><?xml version="1.0" encoding="UTF-8" standalone="yes"?>
<Relationships xmlns="http://schemas.openxmlformats.org/package/2006/relationships"><Relationship Id="rId1" Type="http://schemas.microsoft.com/office/2006/relationships/activeXControlBinary" Target="activeX44.bin"/></Relationships>
</file>

<file path=xl/activeX/_rels/activeX45.xml.rels><?xml version="1.0" encoding="UTF-8" standalone="yes"?>
<Relationships xmlns="http://schemas.openxmlformats.org/package/2006/relationships"><Relationship Id="rId1" Type="http://schemas.microsoft.com/office/2006/relationships/activeXControlBinary" Target="activeX45.bin"/></Relationships>
</file>

<file path=xl/activeX/_rels/activeX46.xml.rels><?xml version="1.0" encoding="UTF-8" standalone="yes"?>
<Relationships xmlns="http://schemas.openxmlformats.org/package/2006/relationships"><Relationship Id="rId1" Type="http://schemas.microsoft.com/office/2006/relationships/activeXControlBinary" Target="activeX46.bin"/></Relationships>
</file>

<file path=xl/activeX/_rels/activeX47.xml.rels><?xml version="1.0" encoding="UTF-8" standalone="yes"?>
<Relationships xmlns="http://schemas.openxmlformats.org/package/2006/relationships"><Relationship Id="rId1" Type="http://schemas.microsoft.com/office/2006/relationships/activeXControlBinary" Target="activeX47.bin"/></Relationships>
</file>

<file path=xl/activeX/_rels/activeX48.xml.rels><?xml version="1.0" encoding="UTF-8" standalone="yes"?>
<Relationships xmlns="http://schemas.openxmlformats.org/package/2006/relationships"><Relationship Id="rId1" Type="http://schemas.microsoft.com/office/2006/relationships/activeXControlBinary" Target="activeX48.bin"/></Relationships>
</file>

<file path=xl/activeX/_rels/activeX49.xml.rels><?xml version="1.0" encoding="UTF-8" standalone="yes"?>
<Relationships xmlns="http://schemas.openxmlformats.org/package/2006/relationships"><Relationship Id="rId1" Type="http://schemas.microsoft.com/office/2006/relationships/activeXControlBinary" Target="activeX49.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50.xml.rels><?xml version="1.0" encoding="UTF-8" standalone="yes"?>
<Relationships xmlns="http://schemas.openxmlformats.org/package/2006/relationships"><Relationship Id="rId1" Type="http://schemas.microsoft.com/office/2006/relationships/activeXControlBinary" Target="activeX50.bin"/></Relationships>
</file>

<file path=xl/activeX/_rels/activeX51.xml.rels><?xml version="1.0" encoding="UTF-8" standalone="yes"?>
<Relationships xmlns="http://schemas.openxmlformats.org/package/2006/relationships"><Relationship Id="rId1" Type="http://schemas.microsoft.com/office/2006/relationships/activeXControlBinary" Target="activeX51.bin"/></Relationships>
</file>

<file path=xl/activeX/_rels/activeX52.xml.rels><?xml version="1.0" encoding="UTF-8" standalone="yes"?>
<Relationships xmlns="http://schemas.openxmlformats.org/package/2006/relationships"><Relationship Id="rId1" Type="http://schemas.microsoft.com/office/2006/relationships/activeXControlBinary" Target="activeX52.bin"/></Relationships>
</file>

<file path=xl/activeX/_rels/activeX53.xml.rels><?xml version="1.0" encoding="UTF-8" standalone="yes"?>
<Relationships xmlns="http://schemas.openxmlformats.org/package/2006/relationships"><Relationship Id="rId1" Type="http://schemas.microsoft.com/office/2006/relationships/activeXControlBinary" Target="activeX53.bin"/></Relationships>
</file>

<file path=xl/activeX/_rels/activeX54.xml.rels><?xml version="1.0" encoding="UTF-8" standalone="yes"?>
<Relationships xmlns="http://schemas.openxmlformats.org/package/2006/relationships"><Relationship Id="rId1" Type="http://schemas.microsoft.com/office/2006/relationships/activeXControlBinary" Target="activeX54.bin"/></Relationships>
</file>

<file path=xl/activeX/_rels/activeX55.xml.rels><?xml version="1.0" encoding="UTF-8" standalone="yes"?>
<Relationships xmlns="http://schemas.openxmlformats.org/package/2006/relationships"><Relationship Id="rId1" Type="http://schemas.microsoft.com/office/2006/relationships/activeXControlBinary" Target="activeX55.bin"/></Relationships>
</file>

<file path=xl/activeX/_rels/activeX56.xml.rels><?xml version="1.0" encoding="UTF-8" standalone="yes"?>
<Relationships xmlns="http://schemas.openxmlformats.org/package/2006/relationships"><Relationship Id="rId1" Type="http://schemas.microsoft.com/office/2006/relationships/activeXControlBinary" Target="activeX56.bin"/></Relationships>
</file>

<file path=xl/activeX/_rels/activeX57.xml.rels><?xml version="1.0" encoding="UTF-8" standalone="yes"?>
<Relationships xmlns="http://schemas.openxmlformats.org/package/2006/relationships"><Relationship Id="rId1" Type="http://schemas.microsoft.com/office/2006/relationships/activeXControlBinary" Target="activeX57.bin"/></Relationships>
</file>

<file path=xl/activeX/_rels/activeX58.xml.rels><?xml version="1.0" encoding="UTF-8" standalone="yes"?>
<Relationships xmlns="http://schemas.openxmlformats.org/package/2006/relationships"><Relationship Id="rId1" Type="http://schemas.microsoft.com/office/2006/relationships/activeXControlBinary" Target="activeX58.bin"/></Relationships>
</file>

<file path=xl/activeX/_rels/activeX59.xml.rels><?xml version="1.0" encoding="UTF-8" standalone="yes"?>
<Relationships xmlns="http://schemas.openxmlformats.org/package/2006/relationships"><Relationship Id="rId1" Type="http://schemas.microsoft.com/office/2006/relationships/activeXControlBinary" Target="activeX59.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60.xml.rels><?xml version="1.0" encoding="UTF-8" standalone="yes"?>
<Relationships xmlns="http://schemas.openxmlformats.org/package/2006/relationships"><Relationship Id="rId1" Type="http://schemas.microsoft.com/office/2006/relationships/activeXControlBinary" Target="activeX60.bin"/></Relationships>
</file>

<file path=xl/activeX/_rels/activeX61.xml.rels><?xml version="1.0" encoding="UTF-8" standalone="yes"?>
<Relationships xmlns="http://schemas.openxmlformats.org/package/2006/relationships"><Relationship Id="rId1" Type="http://schemas.microsoft.com/office/2006/relationships/activeXControlBinary" Target="activeX61.bin"/></Relationships>
</file>

<file path=xl/activeX/_rels/activeX62.xml.rels><?xml version="1.0" encoding="UTF-8" standalone="yes"?>
<Relationships xmlns="http://schemas.openxmlformats.org/package/2006/relationships"><Relationship Id="rId1" Type="http://schemas.microsoft.com/office/2006/relationships/activeXControlBinary" Target="activeX62.bin"/></Relationships>
</file>

<file path=xl/activeX/_rels/activeX63.xml.rels><?xml version="1.0" encoding="UTF-8" standalone="yes"?>
<Relationships xmlns="http://schemas.openxmlformats.org/package/2006/relationships"><Relationship Id="rId1" Type="http://schemas.microsoft.com/office/2006/relationships/activeXControlBinary" Target="activeX63.bin"/></Relationships>
</file>

<file path=xl/activeX/_rels/activeX64.xml.rels><?xml version="1.0" encoding="UTF-8" standalone="yes"?>
<Relationships xmlns="http://schemas.openxmlformats.org/package/2006/relationships"><Relationship Id="rId1" Type="http://schemas.microsoft.com/office/2006/relationships/activeXControlBinary" Target="activeX64.bin"/></Relationships>
</file>

<file path=xl/activeX/_rels/activeX65.xml.rels><?xml version="1.0" encoding="UTF-8" standalone="yes"?>
<Relationships xmlns="http://schemas.openxmlformats.org/package/2006/relationships"><Relationship Id="rId1" Type="http://schemas.microsoft.com/office/2006/relationships/activeXControlBinary" Target="activeX65.bin"/></Relationships>
</file>

<file path=xl/activeX/_rels/activeX66.xml.rels><?xml version="1.0" encoding="UTF-8" standalone="yes"?>
<Relationships xmlns="http://schemas.openxmlformats.org/package/2006/relationships"><Relationship Id="rId1" Type="http://schemas.microsoft.com/office/2006/relationships/activeXControlBinary" Target="activeX66.bin"/></Relationships>
</file>

<file path=xl/activeX/_rels/activeX67.xml.rels><?xml version="1.0" encoding="UTF-8" standalone="yes"?>
<Relationships xmlns="http://schemas.openxmlformats.org/package/2006/relationships"><Relationship Id="rId1" Type="http://schemas.microsoft.com/office/2006/relationships/activeXControlBinary" Target="activeX67.bin"/></Relationships>
</file>

<file path=xl/activeX/_rels/activeX68.xml.rels><?xml version="1.0" encoding="UTF-8" standalone="yes"?>
<Relationships xmlns="http://schemas.openxmlformats.org/package/2006/relationships"><Relationship Id="rId1" Type="http://schemas.microsoft.com/office/2006/relationships/activeXControlBinary" Target="activeX68.bin"/></Relationships>
</file>

<file path=xl/activeX/_rels/activeX69.xml.rels><?xml version="1.0" encoding="UTF-8" standalone="yes"?>
<Relationships xmlns="http://schemas.openxmlformats.org/package/2006/relationships"><Relationship Id="rId1" Type="http://schemas.microsoft.com/office/2006/relationships/activeXControlBinary" Target="activeX69.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70.xml.rels><?xml version="1.0" encoding="UTF-8" standalone="yes"?>
<Relationships xmlns="http://schemas.openxmlformats.org/package/2006/relationships"><Relationship Id="rId1" Type="http://schemas.microsoft.com/office/2006/relationships/activeXControlBinary" Target="activeX70.bin"/></Relationships>
</file>

<file path=xl/activeX/_rels/activeX71.xml.rels><?xml version="1.0" encoding="UTF-8" standalone="yes"?>
<Relationships xmlns="http://schemas.openxmlformats.org/package/2006/relationships"><Relationship Id="rId1" Type="http://schemas.microsoft.com/office/2006/relationships/activeXControlBinary" Target="activeX71.bin"/></Relationships>
</file>

<file path=xl/activeX/_rels/activeX72.xml.rels><?xml version="1.0" encoding="UTF-8" standalone="yes"?>
<Relationships xmlns="http://schemas.openxmlformats.org/package/2006/relationships"><Relationship Id="rId1" Type="http://schemas.microsoft.com/office/2006/relationships/activeXControlBinary" Target="activeX72.bin"/></Relationships>
</file>

<file path=xl/activeX/_rels/activeX73.xml.rels><?xml version="1.0" encoding="UTF-8" standalone="yes"?>
<Relationships xmlns="http://schemas.openxmlformats.org/package/2006/relationships"><Relationship Id="rId1" Type="http://schemas.microsoft.com/office/2006/relationships/activeXControlBinary" Target="activeX73.bin"/></Relationships>
</file>

<file path=xl/activeX/_rels/activeX74.xml.rels><?xml version="1.0" encoding="UTF-8" standalone="yes"?>
<Relationships xmlns="http://schemas.openxmlformats.org/package/2006/relationships"><Relationship Id="rId1" Type="http://schemas.microsoft.com/office/2006/relationships/activeXControlBinary" Target="activeX74.bin"/></Relationships>
</file>

<file path=xl/activeX/_rels/activeX75.xml.rels><?xml version="1.0" encoding="UTF-8" standalone="yes"?>
<Relationships xmlns="http://schemas.openxmlformats.org/package/2006/relationships"><Relationship Id="rId1" Type="http://schemas.microsoft.com/office/2006/relationships/activeXControlBinary" Target="activeX75.bin"/></Relationships>
</file>

<file path=xl/activeX/_rels/activeX76.xml.rels><?xml version="1.0" encoding="UTF-8" standalone="yes"?>
<Relationships xmlns="http://schemas.openxmlformats.org/package/2006/relationships"><Relationship Id="rId1" Type="http://schemas.microsoft.com/office/2006/relationships/activeXControlBinary" Target="activeX76.bin"/></Relationships>
</file>

<file path=xl/activeX/_rels/activeX77.xml.rels><?xml version="1.0" encoding="UTF-8" standalone="yes"?>
<Relationships xmlns="http://schemas.openxmlformats.org/package/2006/relationships"><Relationship Id="rId1" Type="http://schemas.microsoft.com/office/2006/relationships/activeXControlBinary" Target="activeX77.bin"/></Relationships>
</file>

<file path=xl/activeX/_rels/activeX78.xml.rels><?xml version="1.0" encoding="UTF-8" standalone="yes"?>
<Relationships xmlns="http://schemas.openxmlformats.org/package/2006/relationships"><Relationship Id="rId1" Type="http://schemas.microsoft.com/office/2006/relationships/activeXControlBinary" Target="activeX78.bin"/></Relationships>
</file>

<file path=xl/activeX/_rels/activeX79.xml.rels><?xml version="1.0" encoding="UTF-8" standalone="yes"?>
<Relationships xmlns="http://schemas.openxmlformats.org/package/2006/relationships"><Relationship Id="rId1" Type="http://schemas.microsoft.com/office/2006/relationships/activeXControlBinary" Target="activeX79.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80.xml.rels><?xml version="1.0" encoding="UTF-8" standalone="yes"?>
<Relationships xmlns="http://schemas.openxmlformats.org/package/2006/relationships"><Relationship Id="rId1" Type="http://schemas.microsoft.com/office/2006/relationships/activeXControlBinary" Target="activeX80.bin"/></Relationships>
</file>

<file path=xl/activeX/_rels/activeX81.xml.rels><?xml version="1.0" encoding="UTF-8" standalone="yes"?>
<Relationships xmlns="http://schemas.openxmlformats.org/package/2006/relationships"><Relationship Id="rId1" Type="http://schemas.microsoft.com/office/2006/relationships/activeXControlBinary" Target="activeX81.bin"/></Relationships>
</file>

<file path=xl/activeX/_rels/activeX82.xml.rels><?xml version="1.0" encoding="UTF-8" standalone="yes"?>
<Relationships xmlns="http://schemas.openxmlformats.org/package/2006/relationships"><Relationship Id="rId1" Type="http://schemas.microsoft.com/office/2006/relationships/activeXControlBinary" Target="activeX82.bin"/></Relationships>
</file>

<file path=xl/activeX/_rels/activeX83.xml.rels><?xml version="1.0" encoding="UTF-8" standalone="yes"?>
<Relationships xmlns="http://schemas.openxmlformats.org/package/2006/relationships"><Relationship Id="rId1" Type="http://schemas.microsoft.com/office/2006/relationships/activeXControlBinary" Target="activeX83.bin"/></Relationships>
</file>

<file path=xl/activeX/_rels/activeX84.xml.rels><?xml version="1.0" encoding="UTF-8" standalone="yes"?>
<Relationships xmlns="http://schemas.openxmlformats.org/package/2006/relationships"><Relationship Id="rId1" Type="http://schemas.microsoft.com/office/2006/relationships/activeXControlBinary" Target="activeX84.bin"/></Relationships>
</file>

<file path=xl/activeX/_rels/activeX85.xml.rels><?xml version="1.0" encoding="UTF-8" standalone="yes"?>
<Relationships xmlns="http://schemas.openxmlformats.org/package/2006/relationships"><Relationship Id="rId1" Type="http://schemas.microsoft.com/office/2006/relationships/activeXControlBinary" Target="activeX85.bin"/></Relationships>
</file>

<file path=xl/activeX/_rels/activeX86.xml.rels><?xml version="1.0" encoding="UTF-8" standalone="yes"?>
<Relationships xmlns="http://schemas.openxmlformats.org/package/2006/relationships"><Relationship Id="rId1" Type="http://schemas.microsoft.com/office/2006/relationships/activeXControlBinary" Target="activeX86.bin"/></Relationships>
</file>

<file path=xl/activeX/_rels/activeX87.xml.rels><?xml version="1.0" encoding="UTF-8" standalone="yes"?>
<Relationships xmlns="http://schemas.openxmlformats.org/package/2006/relationships"><Relationship Id="rId1" Type="http://schemas.microsoft.com/office/2006/relationships/activeXControlBinary" Target="activeX87.bin"/></Relationships>
</file>

<file path=xl/activeX/_rels/activeX88.xml.rels><?xml version="1.0" encoding="UTF-8" standalone="yes"?>
<Relationships xmlns="http://schemas.openxmlformats.org/package/2006/relationships"><Relationship Id="rId1" Type="http://schemas.microsoft.com/office/2006/relationships/activeXControlBinary" Target="activeX88.bin"/></Relationships>
</file>

<file path=xl/activeX/_rels/activeX89.xml.rels><?xml version="1.0" encoding="UTF-8" standalone="yes"?>
<Relationships xmlns="http://schemas.openxmlformats.org/package/2006/relationships"><Relationship Id="rId1" Type="http://schemas.microsoft.com/office/2006/relationships/activeXControlBinary" Target="activeX89.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_rels/activeX90.xml.rels><?xml version="1.0" encoding="UTF-8" standalone="yes"?>
<Relationships xmlns="http://schemas.openxmlformats.org/package/2006/relationships"><Relationship Id="rId1" Type="http://schemas.microsoft.com/office/2006/relationships/activeXControlBinary" Target="activeX90.bin"/></Relationships>
</file>

<file path=xl/activeX/_rels/activeX91.xml.rels><?xml version="1.0" encoding="UTF-8" standalone="yes"?>
<Relationships xmlns="http://schemas.openxmlformats.org/package/2006/relationships"><Relationship Id="rId1" Type="http://schemas.microsoft.com/office/2006/relationships/activeXControlBinary" Target="activeX91.bin"/></Relationships>
</file>

<file path=xl/activeX/_rels/activeX92.xml.rels><?xml version="1.0" encoding="UTF-8" standalone="yes"?>
<Relationships xmlns="http://schemas.openxmlformats.org/package/2006/relationships"><Relationship Id="rId1" Type="http://schemas.microsoft.com/office/2006/relationships/activeXControlBinary" Target="activeX92.bin"/></Relationships>
</file>

<file path=xl/activeX/_rels/activeX93.xml.rels><?xml version="1.0" encoding="UTF-8" standalone="yes"?>
<Relationships xmlns="http://schemas.openxmlformats.org/package/2006/relationships"><Relationship Id="rId1" Type="http://schemas.microsoft.com/office/2006/relationships/activeXControlBinary" Target="activeX93.bin"/></Relationships>
</file>

<file path=xl/activeX/_rels/activeX94.xml.rels><?xml version="1.0" encoding="UTF-8" standalone="yes"?>
<Relationships xmlns="http://schemas.openxmlformats.org/package/2006/relationships"><Relationship Id="rId1" Type="http://schemas.microsoft.com/office/2006/relationships/activeXControlBinary" Target="activeX94.bin"/></Relationships>
</file>

<file path=xl/activeX/_rels/activeX95.xml.rels><?xml version="1.0" encoding="UTF-8" standalone="yes"?>
<Relationships xmlns="http://schemas.openxmlformats.org/package/2006/relationships"><Relationship Id="rId1" Type="http://schemas.microsoft.com/office/2006/relationships/activeXControlBinary" Target="activeX95.bin"/></Relationships>
</file>

<file path=xl/activeX/_rels/activeX96.xml.rels><?xml version="1.0" encoding="UTF-8" standalone="yes"?>
<Relationships xmlns="http://schemas.openxmlformats.org/package/2006/relationships"><Relationship Id="rId1" Type="http://schemas.microsoft.com/office/2006/relationships/activeXControlBinary" Target="activeX96.bin"/></Relationships>
</file>

<file path=xl/activeX/_rels/activeX97.xml.rels><?xml version="1.0" encoding="UTF-8" standalone="yes"?>
<Relationships xmlns="http://schemas.openxmlformats.org/package/2006/relationships"><Relationship Id="rId1" Type="http://schemas.microsoft.com/office/2006/relationships/activeXControlBinary" Target="activeX97.bin"/></Relationships>
</file>

<file path=xl/activeX/_rels/activeX98.xml.rels><?xml version="1.0" encoding="UTF-8" standalone="yes"?>
<Relationships xmlns="http://schemas.openxmlformats.org/package/2006/relationships"><Relationship Id="rId1" Type="http://schemas.microsoft.com/office/2006/relationships/activeXControlBinary" Target="activeX98.bin"/></Relationships>
</file>

<file path=xl/activeX/_rels/activeX99.xml.rels><?xml version="1.0" encoding="UTF-8" standalone="yes"?>
<Relationships xmlns="http://schemas.openxmlformats.org/package/2006/relationships"><Relationship Id="rId1" Type="http://schemas.microsoft.com/office/2006/relationships/activeXControlBinary" Target="activeX99.bin"/></Relationships>
</file>

<file path=xl/activeX/activeX1.xml><?xml version="1.0" encoding="utf-8"?>
<ax:ocx xmlns:ax="http://schemas.microsoft.com/office/2006/activeX" xmlns:r="http://schemas.openxmlformats.org/officeDocument/2006/relationships" ax:classid="{5512D11C-5CC6-11CF-8D67-00AA00BDCE1D}" ax:persistence="persistStream" r:id="rId1"/>
</file>

<file path=xl/activeX/activeX10.xml><?xml version="1.0" encoding="utf-8"?>
<ax:ocx xmlns:ax="http://schemas.microsoft.com/office/2006/activeX" xmlns:r="http://schemas.openxmlformats.org/officeDocument/2006/relationships" ax:classid="{5512D110-5CC6-11CF-8D67-00AA00BDCE1D}" ax:persistence="persistStream" r:id="rId1"/>
</file>

<file path=xl/activeX/activeX100.xml><?xml version="1.0" encoding="utf-8"?>
<ax:ocx xmlns:ax="http://schemas.microsoft.com/office/2006/activeX" xmlns:r="http://schemas.openxmlformats.org/officeDocument/2006/relationships" ax:classid="{5512D110-5CC6-11CF-8D67-00AA00BDCE1D}" ax:persistence="persistStream" r:id="rId1"/>
</file>

<file path=xl/activeX/activeX101.xml><?xml version="1.0" encoding="utf-8"?>
<ax:ocx xmlns:ax="http://schemas.microsoft.com/office/2006/activeX" xmlns:r="http://schemas.openxmlformats.org/officeDocument/2006/relationships" ax:classid="{5512D11C-5CC6-11CF-8D67-00AA00BDCE1D}" ax:persistence="persistStream" r:id="rId1"/>
</file>

<file path=xl/activeX/activeX102.xml><?xml version="1.0" encoding="utf-8"?>
<ax:ocx xmlns:ax="http://schemas.microsoft.com/office/2006/activeX" xmlns:r="http://schemas.openxmlformats.org/officeDocument/2006/relationships" ax:classid="{5512D11C-5CC6-11CF-8D67-00AA00BDCE1D}" ax:persistence="persistStream" r:id="rId1"/>
</file>

<file path=xl/activeX/activeX103.xml><?xml version="1.0" encoding="utf-8"?>
<ax:ocx xmlns:ax="http://schemas.microsoft.com/office/2006/activeX" xmlns:r="http://schemas.openxmlformats.org/officeDocument/2006/relationships" ax:classid="{5512D110-5CC6-11CF-8D67-00AA00BDCE1D}" ax:persistence="persistStream" r:id="rId1"/>
</file>

<file path=xl/activeX/activeX104.xml><?xml version="1.0" encoding="utf-8"?>
<ax:ocx xmlns:ax="http://schemas.microsoft.com/office/2006/activeX" xmlns:r="http://schemas.openxmlformats.org/officeDocument/2006/relationships" ax:classid="{5512D11C-5CC6-11CF-8D67-00AA00BDCE1D}" ax:persistence="persistStream" r:id="rId1"/>
</file>

<file path=xl/activeX/activeX105.xml><?xml version="1.0" encoding="utf-8"?>
<ax:ocx xmlns:ax="http://schemas.microsoft.com/office/2006/activeX" xmlns:r="http://schemas.openxmlformats.org/officeDocument/2006/relationships" ax:classid="{5512D11C-5CC6-11CF-8D67-00AA00BDCE1D}" ax:persistence="persistStream" r:id="rId1"/>
</file>

<file path=xl/activeX/activeX106.xml><?xml version="1.0" encoding="utf-8"?>
<ax:ocx xmlns:ax="http://schemas.microsoft.com/office/2006/activeX" xmlns:r="http://schemas.openxmlformats.org/officeDocument/2006/relationships" ax:classid="{5512D110-5CC6-11CF-8D67-00AA00BDCE1D}" ax:persistence="persistStream" r:id="rId1"/>
</file>

<file path=xl/activeX/activeX107.xml><?xml version="1.0" encoding="utf-8"?>
<ax:ocx xmlns:ax="http://schemas.microsoft.com/office/2006/activeX" xmlns:r="http://schemas.openxmlformats.org/officeDocument/2006/relationships" ax:classid="{5512D11C-5CC6-11CF-8D67-00AA00BDCE1D}" ax:persistence="persistStream" r:id="rId1"/>
</file>

<file path=xl/activeX/activeX108.xml><?xml version="1.0" encoding="utf-8"?>
<ax:ocx xmlns:ax="http://schemas.microsoft.com/office/2006/activeX" xmlns:r="http://schemas.openxmlformats.org/officeDocument/2006/relationships" ax:classid="{5512D11C-5CC6-11CF-8D67-00AA00BDCE1D}" ax:persistence="persistStream" r:id="rId1"/>
</file>

<file path=xl/activeX/activeX109.xml><?xml version="1.0" encoding="utf-8"?>
<ax:ocx xmlns:ax="http://schemas.microsoft.com/office/2006/activeX" xmlns:r="http://schemas.openxmlformats.org/officeDocument/2006/relationships" ax:classid="{5512D110-5CC6-11CF-8D67-00AA00BDCE1D}" ax:persistence="persistStream" r:id="rId1"/>
</file>

<file path=xl/activeX/activeX11.xml><?xml version="1.0" encoding="utf-8"?>
<ax:ocx xmlns:ax="http://schemas.microsoft.com/office/2006/activeX" xmlns:r="http://schemas.openxmlformats.org/officeDocument/2006/relationships" ax:classid="{5512D11C-5CC6-11CF-8D67-00AA00BDCE1D}" ax:persistence="persistStream" r:id="rId1"/>
</file>

<file path=xl/activeX/activeX110.xml><?xml version="1.0" encoding="utf-8"?>
<ax:ocx xmlns:ax="http://schemas.microsoft.com/office/2006/activeX" xmlns:r="http://schemas.openxmlformats.org/officeDocument/2006/relationships" ax:classid="{5512D11C-5CC6-11CF-8D67-00AA00BDCE1D}" ax:persistence="persistStream" r:id="rId1"/>
</file>

<file path=xl/activeX/activeX111.xml><?xml version="1.0" encoding="utf-8"?>
<ax:ocx xmlns:ax="http://schemas.microsoft.com/office/2006/activeX" xmlns:r="http://schemas.openxmlformats.org/officeDocument/2006/relationships" ax:classid="{5512D11C-5CC6-11CF-8D67-00AA00BDCE1D}" ax:persistence="persistStream" r:id="rId1"/>
</file>

<file path=xl/activeX/activeX112.xml><?xml version="1.0" encoding="utf-8"?>
<ax:ocx xmlns:ax="http://schemas.microsoft.com/office/2006/activeX" xmlns:r="http://schemas.openxmlformats.org/officeDocument/2006/relationships" ax:classid="{5512D110-5CC6-11CF-8D67-00AA00BDCE1D}" ax:persistence="persistStream" r:id="rId1"/>
</file>

<file path=xl/activeX/activeX113.xml><?xml version="1.0" encoding="utf-8"?>
<ax:ocx xmlns:ax="http://schemas.microsoft.com/office/2006/activeX" xmlns:r="http://schemas.openxmlformats.org/officeDocument/2006/relationships" ax:classid="{5512D11C-5CC6-11CF-8D67-00AA00BDCE1D}" ax:persistence="persistStream" r:id="rId1"/>
</file>

<file path=xl/activeX/activeX114.xml><?xml version="1.0" encoding="utf-8"?>
<ax:ocx xmlns:ax="http://schemas.microsoft.com/office/2006/activeX" xmlns:r="http://schemas.openxmlformats.org/officeDocument/2006/relationships" ax:classid="{5512D11C-5CC6-11CF-8D67-00AA00BDCE1D}" ax:persistence="persistStream" r:id="rId1"/>
</file>

<file path=xl/activeX/activeX115.xml><?xml version="1.0" encoding="utf-8"?>
<ax:ocx xmlns:ax="http://schemas.microsoft.com/office/2006/activeX" xmlns:r="http://schemas.openxmlformats.org/officeDocument/2006/relationships" ax:classid="{5512D110-5CC6-11CF-8D67-00AA00BDCE1D}" ax:persistence="persistStream" r:id="rId1"/>
</file>

<file path=xl/activeX/activeX116.xml><?xml version="1.0" encoding="utf-8"?>
<ax:ocx xmlns:ax="http://schemas.microsoft.com/office/2006/activeX" xmlns:r="http://schemas.openxmlformats.org/officeDocument/2006/relationships" ax:classid="{5512D11C-5CC6-11CF-8D67-00AA00BDCE1D}" ax:persistence="persistStream" r:id="rId1"/>
</file>

<file path=xl/activeX/activeX117.xml><?xml version="1.0" encoding="utf-8"?>
<ax:ocx xmlns:ax="http://schemas.microsoft.com/office/2006/activeX" xmlns:r="http://schemas.openxmlformats.org/officeDocument/2006/relationships" ax:classid="{5512D11C-5CC6-11CF-8D67-00AA00BDCE1D}" ax:persistence="persistStream" r:id="rId1"/>
</file>

<file path=xl/activeX/activeX118.xml><?xml version="1.0" encoding="utf-8"?>
<ax:ocx xmlns:ax="http://schemas.microsoft.com/office/2006/activeX" xmlns:r="http://schemas.openxmlformats.org/officeDocument/2006/relationships" ax:classid="{5512D110-5CC6-11CF-8D67-00AA00BDCE1D}" ax:persistence="persistStream" r:id="rId1"/>
</file>

<file path=xl/activeX/activeX119.xml><?xml version="1.0" encoding="utf-8"?>
<ax:ocx xmlns:ax="http://schemas.microsoft.com/office/2006/activeX" xmlns:r="http://schemas.openxmlformats.org/officeDocument/2006/relationships" ax:classid="{5512D11C-5CC6-11CF-8D67-00AA00BDCE1D}" ax:persistence="persistStream" r:id="rId1"/>
</file>

<file path=xl/activeX/activeX12.xml><?xml version="1.0" encoding="utf-8"?>
<ax:ocx xmlns:ax="http://schemas.microsoft.com/office/2006/activeX" xmlns:r="http://schemas.openxmlformats.org/officeDocument/2006/relationships" ax:classid="{5512D11C-5CC6-11CF-8D67-00AA00BDCE1D}" ax:persistence="persistStream" r:id="rId1"/>
</file>

<file path=xl/activeX/activeX120.xml><?xml version="1.0" encoding="utf-8"?>
<ax:ocx xmlns:ax="http://schemas.microsoft.com/office/2006/activeX" xmlns:r="http://schemas.openxmlformats.org/officeDocument/2006/relationships" ax:classid="{5512D11C-5CC6-11CF-8D67-00AA00BDCE1D}" ax:persistence="persistStream" r:id="rId1"/>
</file>

<file path=xl/activeX/activeX121.xml><?xml version="1.0" encoding="utf-8"?>
<ax:ocx xmlns:ax="http://schemas.microsoft.com/office/2006/activeX" xmlns:r="http://schemas.openxmlformats.org/officeDocument/2006/relationships" ax:classid="{5512D110-5CC6-11CF-8D67-00AA00BDCE1D}" ax:persistence="persistStream" r:id="rId1"/>
</file>

<file path=xl/activeX/activeX122.xml><?xml version="1.0" encoding="utf-8"?>
<ax:ocx xmlns:ax="http://schemas.microsoft.com/office/2006/activeX" xmlns:r="http://schemas.openxmlformats.org/officeDocument/2006/relationships" ax:classid="{5512D11C-5CC6-11CF-8D67-00AA00BDCE1D}" ax:persistence="persistStream" r:id="rId1"/>
</file>

<file path=xl/activeX/activeX123.xml><?xml version="1.0" encoding="utf-8"?>
<ax:ocx xmlns:ax="http://schemas.microsoft.com/office/2006/activeX" xmlns:r="http://schemas.openxmlformats.org/officeDocument/2006/relationships" ax:classid="{5512D11C-5CC6-11CF-8D67-00AA00BDCE1D}" ax:persistence="persistStream" r:id="rId1"/>
</file>

<file path=xl/activeX/activeX124.xml><?xml version="1.0" encoding="utf-8"?>
<ax:ocx xmlns:ax="http://schemas.microsoft.com/office/2006/activeX" xmlns:r="http://schemas.openxmlformats.org/officeDocument/2006/relationships" ax:classid="{5512D110-5CC6-11CF-8D67-00AA00BDCE1D}" ax:persistence="persistStream" r:id="rId1"/>
</file>

<file path=xl/activeX/activeX125.xml><?xml version="1.0" encoding="utf-8"?>
<ax:ocx xmlns:ax="http://schemas.microsoft.com/office/2006/activeX" xmlns:r="http://schemas.openxmlformats.org/officeDocument/2006/relationships" ax:classid="{5512D11C-5CC6-11CF-8D67-00AA00BDCE1D}" ax:persistence="persistStream" r:id="rId1"/>
</file>

<file path=xl/activeX/activeX126.xml><?xml version="1.0" encoding="utf-8"?>
<ax:ocx xmlns:ax="http://schemas.microsoft.com/office/2006/activeX" xmlns:r="http://schemas.openxmlformats.org/officeDocument/2006/relationships" ax:classid="{5512D11C-5CC6-11CF-8D67-00AA00BDCE1D}" ax:persistence="persistStream" r:id="rId1"/>
</file>

<file path=xl/activeX/activeX13.xml><?xml version="1.0" encoding="utf-8"?>
<ax:ocx xmlns:ax="http://schemas.microsoft.com/office/2006/activeX" xmlns:r="http://schemas.openxmlformats.org/officeDocument/2006/relationships" ax:classid="{5512D110-5CC6-11CF-8D67-00AA00BDCE1D}" ax:persistence="persistStream" r:id="rId1"/>
</file>

<file path=xl/activeX/activeX14.xml><?xml version="1.0" encoding="utf-8"?>
<ax:ocx xmlns:ax="http://schemas.microsoft.com/office/2006/activeX" xmlns:r="http://schemas.openxmlformats.org/officeDocument/2006/relationships" ax:classid="{5512D11C-5CC6-11CF-8D67-00AA00BDCE1D}" ax:persistence="persistStream" r:id="rId1"/>
</file>

<file path=xl/activeX/activeX15.xml><?xml version="1.0" encoding="utf-8"?>
<ax:ocx xmlns:ax="http://schemas.microsoft.com/office/2006/activeX" xmlns:r="http://schemas.openxmlformats.org/officeDocument/2006/relationships" ax:classid="{5512D11C-5CC6-11CF-8D67-00AA00BDCE1D}" ax:persistence="persistStream" r:id="rId1"/>
</file>

<file path=xl/activeX/activeX16.xml><?xml version="1.0" encoding="utf-8"?>
<ax:ocx xmlns:ax="http://schemas.microsoft.com/office/2006/activeX" xmlns:r="http://schemas.openxmlformats.org/officeDocument/2006/relationships" ax:classid="{5512D110-5CC6-11CF-8D67-00AA00BDCE1D}" ax:persistence="persistStream" r:id="rId1"/>
</file>

<file path=xl/activeX/activeX17.xml><?xml version="1.0" encoding="utf-8"?>
<ax:ocx xmlns:ax="http://schemas.microsoft.com/office/2006/activeX" xmlns:r="http://schemas.openxmlformats.org/officeDocument/2006/relationships" ax:classid="{5512D11C-5CC6-11CF-8D67-00AA00BDCE1D}" ax:persistence="persistStream" r:id="rId1"/>
</file>

<file path=xl/activeX/activeX18.xml><?xml version="1.0" encoding="utf-8"?>
<ax:ocx xmlns:ax="http://schemas.microsoft.com/office/2006/activeX" xmlns:r="http://schemas.openxmlformats.org/officeDocument/2006/relationships" ax:classid="{5512D11C-5CC6-11CF-8D67-00AA00BDCE1D}" ax:persistence="persistStream" r:id="rId1"/>
</file>

<file path=xl/activeX/activeX19.xml><?xml version="1.0" encoding="utf-8"?>
<ax:ocx xmlns:ax="http://schemas.microsoft.com/office/2006/activeX" xmlns:r="http://schemas.openxmlformats.org/officeDocument/2006/relationships" ax:classid="{5512D110-5CC6-11CF-8D67-00AA00BDCE1D}" ax:persistence="persistStream" r:id="rId1"/>
</file>

<file path=xl/activeX/activeX2.xml><?xml version="1.0" encoding="utf-8"?>
<ax:ocx xmlns:ax="http://schemas.microsoft.com/office/2006/activeX" xmlns:r="http://schemas.openxmlformats.org/officeDocument/2006/relationships" ax:classid="{5512D11C-5CC6-11CF-8D67-00AA00BDCE1D}" ax:persistence="persistStream" r:id="rId1"/>
</file>

<file path=xl/activeX/activeX20.xml><?xml version="1.0" encoding="utf-8"?>
<ax:ocx xmlns:ax="http://schemas.microsoft.com/office/2006/activeX" xmlns:r="http://schemas.openxmlformats.org/officeDocument/2006/relationships" ax:classid="{5512D11C-5CC6-11CF-8D67-00AA00BDCE1D}" ax:persistence="persistStream" r:id="rId1"/>
</file>

<file path=xl/activeX/activeX21.xml><?xml version="1.0" encoding="utf-8"?>
<ax:ocx xmlns:ax="http://schemas.microsoft.com/office/2006/activeX" xmlns:r="http://schemas.openxmlformats.org/officeDocument/2006/relationships" ax:classid="{5512D11C-5CC6-11CF-8D67-00AA00BDCE1D}" ax:persistence="persistStream" r:id="rId1"/>
</file>

<file path=xl/activeX/activeX22.xml><?xml version="1.0" encoding="utf-8"?>
<ax:ocx xmlns:ax="http://schemas.microsoft.com/office/2006/activeX" xmlns:r="http://schemas.openxmlformats.org/officeDocument/2006/relationships" ax:classid="{5512D110-5CC6-11CF-8D67-00AA00BDCE1D}" ax:persistence="persistStream" r:id="rId1"/>
</file>

<file path=xl/activeX/activeX23.xml><?xml version="1.0" encoding="utf-8"?>
<ax:ocx xmlns:ax="http://schemas.microsoft.com/office/2006/activeX" xmlns:r="http://schemas.openxmlformats.org/officeDocument/2006/relationships" ax:classid="{5512D11C-5CC6-11CF-8D67-00AA00BDCE1D}" ax:persistence="persistStream" r:id="rId1"/>
</file>

<file path=xl/activeX/activeX24.xml><?xml version="1.0" encoding="utf-8"?>
<ax:ocx xmlns:ax="http://schemas.microsoft.com/office/2006/activeX" xmlns:r="http://schemas.openxmlformats.org/officeDocument/2006/relationships" ax:classid="{5512D11C-5CC6-11CF-8D67-00AA00BDCE1D}" ax:persistence="persistStream" r:id="rId1"/>
</file>

<file path=xl/activeX/activeX25.xml><?xml version="1.0" encoding="utf-8"?>
<ax:ocx xmlns:ax="http://schemas.microsoft.com/office/2006/activeX" xmlns:r="http://schemas.openxmlformats.org/officeDocument/2006/relationships" ax:classid="{5512D110-5CC6-11CF-8D67-00AA00BDCE1D}" ax:persistence="persistStream" r:id="rId1"/>
</file>

<file path=xl/activeX/activeX26.xml><?xml version="1.0" encoding="utf-8"?>
<ax:ocx xmlns:ax="http://schemas.microsoft.com/office/2006/activeX" xmlns:r="http://schemas.openxmlformats.org/officeDocument/2006/relationships" ax:classid="{5512D11C-5CC6-11CF-8D67-00AA00BDCE1D}" ax:persistence="persistStream" r:id="rId1"/>
</file>

<file path=xl/activeX/activeX27.xml><?xml version="1.0" encoding="utf-8"?>
<ax:ocx xmlns:ax="http://schemas.microsoft.com/office/2006/activeX" xmlns:r="http://schemas.openxmlformats.org/officeDocument/2006/relationships" ax:classid="{5512D11C-5CC6-11CF-8D67-00AA00BDCE1D}" ax:persistence="persistStream" r:id="rId1"/>
</file>

<file path=xl/activeX/activeX28.xml><?xml version="1.0" encoding="utf-8"?>
<ax:ocx xmlns:ax="http://schemas.microsoft.com/office/2006/activeX" xmlns:r="http://schemas.openxmlformats.org/officeDocument/2006/relationships" ax:classid="{5512D110-5CC6-11CF-8D67-00AA00BDCE1D}" ax:persistence="persistStream" r:id="rId1"/>
</file>

<file path=xl/activeX/activeX29.xml><?xml version="1.0" encoding="utf-8"?>
<ax:ocx xmlns:ax="http://schemas.microsoft.com/office/2006/activeX" xmlns:r="http://schemas.openxmlformats.org/officeDocument/2006/relationships" ax:classid="{5512D11C-5CC6-11CF-8D67-00AA00BDCE1D}" ax:persistence="persistStream" r:id="rId1"/>
</file>

<file path=xl/activeX/activeX3.xml><?xml version="1.0" encoding="utf-8"?>
<ax:ocx xmlns:ax="http://schemas.microsoft.com/office/2006/activeX" xmlns:r="http://schemas.openxmlformats.org/officeDocument/2006/relationships" ax:classid="{5512D122-5CC6-11CF-8D67-00AA00BDCE1D}" ax:persistence="persistStream" r:id="rId1"/>
</file>

<file path=xl/activeX/activeX30.xml><?xml version="1.0" encoding="utf-8"?>
<ax:ocx xmlns:ax="http://schemas.microsoft.com/office/2006/activeX" xmlns:r="http://schemas.openxmlformats.org/officeDocument/2006/relationships" ax:classid="{5512D11C-5CC6-11CF-8D67-00AA00BDCE1D}" ax:persistence="persistStream" r:id="rId1"/>
</file>

<file path=xl/activeX/activeX31.xml><?xml version="1.0" encoding="utf-8"?>
<ax:ocx xmlns:ax="http://schemas.microsoft.com/office/2006/activeX" xmlns:r="http://schemas.openxmlformats.org/officeDocument/2006/relationships" ax:classid="{5512D110-5CC6-11CF-8D67-00AA00BDCE1D}" ax:persistence="persistStream" r:id="rId1"/>
</file>

<file path=xl/activeX/activeX32.xml><?xml version="1.0" encoding="utf-8"?>
<ax:ocx xmlns:ax="http://schemas.microsoft.com/office/2006/activeX" xmlns:r="http://schemas.openxmlformats.org/officeDocument/2006/relationships" ax:classid="{5512D11C-5CC6-11CF-8D67-00AA00BDCE1D}" ax:persistence="persistStream" r:id="rId1"/>
</file>

<file path=xl/activeX/activeX33.xml><?xml version="1.0" encoding="utf-8"?>
<ax:ocx xmlns:ax="http://schemas.microsoft.com/office/2006/activeX" xmlns:r="http://schemas.openxmlformats.org/officeDocument/2006/relationships" ax:classid="{5512D11C-5CC6-11CF-8D67-00AA00BDCE1D}" ax:persistence="persistStream" r:id="rId1"/>
</file>

<file path=xl/activeX/activeX34.xml><?xml version="1.0" encoding="utf-8"?>
<ax:ocx xmlns:ax="http://schemas.microsoft.com/office/2006/activeX" xmlns:r="http://schemas.openxmlformats.org/officeDocument/2006/relationships" ax:classid="{5512D110-5CC6-11CF-8D67-00AA00BDCE1D}" ax:persistence="persistStream" r:id="rId1"/>
</file>

<file path=xl/activeX/activeX35.xml><?xml version="1.0" encoding="utf-8"?>
<ax:ocx xmlns:ax="http://schemas.microsoft.com/office/2006/activeX" xmlns:r="http://schemas.openxmlformats.org/officeDocument/2006/relationships" ax:classid="{5512D11C-5CC6-11CF-8D67-00AA00BDCE1D}" ax:persistence="persistStream" r:id="rId1"/>
</file>

<file path=xl/activeX/activeX36.xml><?xml version="1.0" encoding="utf-8"?>
<ax:ocx xmlns:ax="http://schemas.microsoft.com/office/2006/activeX" xmlns:r="http://schemas.openxmlformats.org/officeDocument/2006/relationships" ax:classid="{5512D11C-5CC6-11CF-8D67-00AA00BDCE1D}" ax:persistence="persistStream" r:id="rId1"/>
</file>

<file path=xl/activeX/activeX37.xml><?xml version="1.0" encoding="utf-8"?>
<ax:ocx xmlns:ax="http://schemas.microsoft.com/office/2006/activeX" xmlns:r="http://schemas.openxmlformats.org/officeDocument/2006/relationships" ax:classid="{5512D110-5CC6-11CF-8D67-00AA00BDCE1D}" ax:persistence="persistStream" r:id="rId1"/>
</file>

<file path=xl/activeX/activeX38.xml><?xml version="1.0" encoding="utf-8"?>
<ax:ocx xmlns:ax="http://schemas.microsoft.com/office/2006/activeX" xmlns:r="http://schemas.openxmlformats.org/officeDocument/2006/relationships" ax:classid="{5512D11C-5CC6-11CF-8D67-00AA00BDCE1D}" ax:persistence="persistStream" r:id="rId1"/>
</file>

<file path=xl/activeX/activeX39.xml><?xml version="1.0" encoding="utf-8"?>
<ax:ocx xmlns:ax="http://schemas.microsoft.com/office/2006/activeX" xmlns:r="http://schemas.openxmlformats.org/officeDocument/2006/relationships" ax:classid="{5512D11C-5CC6-11CF-8D67-00AA00BDCE1D}" ax:persistence="persistStream" r:id="rId1"/>
</file>

<file path=xl/activeX/activeX4.xml><?xml version="1.0" encoding="utf-8"?>
<ax:ocx xmlns:ax="http://schemas.microsoft.com/office/2006/activeX" xmlns:r="http://schemas.openxmlformats.org/officeDocument/2006/relationships" ax:classid="{5512D122-5CC6-11CF-8D67-00AA00BDCE1D}" ax:persistence="persistStream" r:id="rId1"/>
</file>

<file path=xl/activeX/activeX40.xml><?xml version="1.0" encoding="utf-8"?>
<ax:ocx xmlns:ax="http://schemas.microsoft.com/office/2006/activeX" xmlns:r="http://schemas.openxmlformats.org/officeDocument/2006/relationships" ax:classid="{5512D110-5CC6-11CF-8D67-00AA00BDCE1D}" ax:persistence="persistStream" r:id="rId1"/>
</file>

<file path=xl/activeX/activeX41.xml><?xml version="1.0" encoding="utf-8"?>
<ax:ocx xmlns:ax="http://schemas.microsoft.com/office/2006/activeX" xmlns:r="http://schemas.openxmlformats.org/officeDocument/2006/relationships" ax:classid="{5512D11C-5CC6-11CF-8D67-00AA00BDCE1D}" ax:persistence="persistStream" r:id="rId1"/>
</file>

<file path=xl/activeX/activeX42.xml><?xml version="1.0" encoding="utf-8"?>
<ax:ocx xmlns:ax="http://schemas.microsoft.com/office/2006/activeX" xmlns:r="http://schemas.openxmlformats.org/officeDocument/2006/relationships" ax:classid="{5512D11C-5CC6-11CF-8D67-00AA00BDCE1D}" ax:persistence="persistStream" r:id="rId1"/>
</file>

<file path=xl/activeX/activeX43.xml><?xml version="1.0" encoding="utf-8"?>
<ax:ocx xmlns:ax="http://schemas.microsoft.com/office/2006/activeX" xmlns:r="http://schemas.openxmlformats.org/officeDocument/2006/relationships" ax:classid="{5512D110-5CC6-11CF-8D67-00AA00BDCE1D}" ax:persistence="persistStream" r:id="rId1"/>
</file>

<file path=xl/activeX/activeX44.xml><?xml version="1.0" encoding="utf-8"?>
<ax:ocx xmlns:ax="http://schemas.microsoft.com/office/2006/activeX" xmlns:r="http://schemas.openxmlformats.org/officeDocument/2006/relationships" ax:classid="{5512D11C-5CC6-11CF-8D67-00AA00BDCE1D}" ax:persistence="persistStream" r:id="rId1"/>
</file>

<file path=xl/activeX/activeX45.xml><?xml version="1.0" encoding="utf-8"?>
<ax:ocx xmlns:ax="http://schemas.microsoft.com/office/2006/activeX" xmlns:r="http://schemas.openxmlformats.org/officeDocument/2006/relationships" ax:classid="{5512D11C-5CC6-11CF-8D67-00AA00BDCE1D}" ax:persistence="persistStream" r:id="rId1"/>
</file>

<file path=xl/activeX/activeX46.xml><?xml version="1.0" encoding="utf-8"?>
<ax:ocx xmlns:ax="http://schemas.microsoft.com/office/2006/activeX" xmlns:r="http://schemas.openxmlformats.org/officeDocument/2006/relationships" ax:classid="{5512D110-5CC6-11CF-8D67-00AA00BDCE1D}" ax:persistence="persistStream" r:id="rId1"/>
</file>

<file path=xl/activeX/activeX47.xml><?xml version="1.0" encoding="utf-8"?>
<ax:ocx xmlns:ax="http://schemas.microsoft.com/office/2006/activeX" xmlns:r="http://schemas.openxmlformats.org/officeDocument/2006/relationships" ax:classid="{5512D11C-5CC6-11CF-8D67-00AA00BDCE1D}" ax:persistence="persistStream" r:id="rId1"/>
</file>

<file path=xl/activeX/activeX48.xml><?xml version="1.0" encoding="utf-8"?>
<ax:ocx xmlns:ax="http://schemas.microsoft.com/office/2006/activeX" xmlns:r="http://schemas.openxmlformats.org/officeDocument/2006/relationships" ax:classid="{5512D11C-5CC6-11CF-8D67-00AA00BDCE1D}" ax:persistence="persistStream" r:id="rId1"/>
</file>

<file path=xl/activeX/activeX49.xml><?xml version="1.0" encoding="utf-8"?>
<ax:ocx xmlns:ax="http://schemas.microsoft.com/office/2006/activeX" xmlns:r="http://schemas.openxmlformats.org/officeDocument/2006/relationships" ax:classid="{5512D110-5CC6-11CF-8D67-00AA00BDCE1D}" ax:persistence="persistStream" r:id="rId1"/>
</file>

<file path=xl/activeX/activeX5.xml><?xml version="1.0" encoding="utf-8"?>
<ax:ocx xmlns:ax="http://schemas.microsoft.com/office/2006/activeX" xmlns:r="http://schemas.openxmlformats.org/officeDocument/2006/relationships" ax:classid="{5512D122-5CC6-11CF-8D67-00AA00BDCE1D}" ax:persistence="persistStream" r:id="rId1"/>
</file>

<file path=xl/activeX/activeX50.xml><?xml version="1.0" encoding="utf-8"?>
<ax:ocx xmlns:ax="http://schemas.microsoft.com/office/2006/activeX" xmlns:r="http://schemas.openxmlformats.org/officeDocument/2006/relationships" ax:classid="{5512D11C-5CC6-11CF-8D67-00AA00BDCE1D}" ax:persistence="persistStream" r:id="rId1"/>
</file>

<file path=xl/activeX/activeX51.xml><?xml version="1.0" encoding="utf-8"?>
<ax:ocx xmlns:ax="http://schemas.microsoft.com/office/2006/activeX" xmlns:r="http://schemas.openxmlformats.org/officeDocument/2006/relationships" ax:classid="{5512D11C-5CC6-11CF-8D67-00AA00BDCE1D}" ax:persistence="persistStream" r:id="rId1"/>
</file>

<file path=xl/activeX/activeX52.xml><?xml version="1.0" encoding="utf-8"?>
<ax:ocx xmlns:ax="http://schemas.microsoft.com/office/2006/activeX" xmlns:r="http://schemas.openxmlformats.org/officeDocument/2006/relationships" ax:classid="{5512D110-5CC6-11CF-8D67-00AA00BDCE1D}" ax:persistence="persistStream" r:id="rId1"/>
</file>

<file path=xl/activeX/activeX53.xml><?xml version="1.0" encoding="utf-8"?>
<ax:ocx xmlns:ax="http://schemas.microsoft.com/office/2006/activeX" xmlns:r="http://schemas.openxmlformats.org/officeDocument/2006/relationships" ax:classid="{5512D11C-5CC6-11CF-8D67-00AA00BDCE1D}" ax:persistence="persistStream" r:id="rId1"/>
</file>

<file path=xl/activeX/activeX54.xml><?xml version="1.0" encoding="utf-8"?>
<ax:ocx xmlns:ax="http://schemas.microsoft.com/office/2006/activeX" xmlns:r="http://schemas.openxmlformats.org/officeDocument/2006/relationships" ax:classid="{5512D11C-5CC6-11CF-8D67-00AA00BDCE1D}" ax:persistence="persistStream" r:id="rId1"/>
</file>

<file path=xl/activeX/activeX55.xml><?xml version="1.0" encoding="utf-8"?>
<ax:ocx xmlns:ax="http://schemas.microsoft.com/office/2006/activeX" xmlns:r="http://schemas.openxmlformats.org/officeDocument/2006/relationships" ax:classid="{5512D110-5CC6-11CF-8D67-00AA00BDCE1D}" ax:persistence="persistStream" r:id="rId1"/>
</file>

<file path=xl/activeX/activeX56.xml><?xml version="1.0" encoding="utf-8"?>
<ax:ocx xmlns:ax="http://schemas.microsoft.com/office/2006/activeX" xmlns:r="http://schemas.openxmlformats.org/officeDocument/2006/relationships" ax:classid="{5512D11C-5CC6-11CF-8D67-00AA00BDCE1D}" ax:persistence="persistStream" r:id="rId1"/>
</file>

<file path=xl/activeX/activeX57.xml><?xml version="1.0" encoding="utf-8"?>
<ax:ocx xmlns:ax="http://schemas.microsoft.com/office/2006/activeX" xmlns:r="http://schemas.openxmlformats.org/officeDocument/2006/relationships" ax:classid="{5512D11C-5CC6-11CF-8D67-00AA00BDCE1D}" ax:persistence="persistStream" r:id="rId1"/>
</file>

<file path=xl/activeX/activeX58.xml><?xml version="1.0" encoding="utf-8"?>
<ax:ocx xmlns:ax="http://schemas.microsoft.com/office/2006/activeX" xmlns:r="http://schemas.openxmlformats.org/officeDocument/2006/relationships" ax:classid="{5512D110-5CC6-11CF-8D67-00AA00BDCE1D}" ax:persistence="persistStream" r:id="rId1"/>
</file>

<file path=xl/activeX/activeX59.xml><?xml version="1.0" encoding="utf-8"?>
<ax:ocx xmlns:ax="http://schemas.microsoft.com/office/2006/activeX" xmlns:r="http://schemas.openxmlformats.org/officeDocument/2006/relationships" ax:classid="{5512D11C-5CC6-11CF-8D67-00AA00BDCE1D}" ax:persistence="persistStream" r:id="rId1"/>
</file>

<file path=xl/activeX/activeX6.xml><?xml version="1.0" encoding="utf-8"?>
<ax:ocx xmlns:ax="http://schemas.microsoft.com/office/2006/activeX" xmlns:r="http://schemas.openxmlformats.org/officeDocument/2006/relationships" ax:classid="{5512D122-5CC6-11CF-8D67-00AA00BDCE1D}" ax:persistence="persistStream" r:id="rId1"/>
</file>

<file path=xl/activeX/activeX60.xml><?xml version="1.0" encoding="utf-8"?>
<ax:ocx xmlns:ax="http://schemas.microsoft.com/office/2006/activeX" xmlns:r="http://schemas.openxmlformats.org/officeDocument/2006/relationships" ax:classid="{5512D11C-5CC6-11CF-8D67-00AA00BDCE1D}" ax:persistence="persistStream" r:id="rId1"/>
</file>

<file path=xl/activeX/activeX61.xml><?xml version="1.0" encoding="utf-8"?>
<ax:ocx xmlns:ax="http://schemas.microsoft.com/office/2006/activeX" xmlns:r="http://schemas.openxmlformats.org/officeDocument/2006/relationships" ax:classid="{5512D110-5CC6-11CF-8D67-00AA00BDCE1D}" ax:persistence="persistStream" r:id="rId1"/>
</file>

<file path=xl/activeX/activeX62.xml><?xml version="1.0" encoding="utf-8"?>
<ax:ocx xmlns:ax="http://schemas.microsoft.com/office/2006/activeX" xmlns:r="http://schemas.openxmlformats.org/officeDocument/2006/relationships" ax:classid="{5512D11C-5CC6-11CF-8D67-00AA00BDCE1D}" ax:persistence="persistStream" r:id="rId1"/>
</file>

<file path=xl/activeX/activeX63.xml><?xml version="1.0" encoding="utf-8"?>
<ax:ocx xmlns:ax="http://schemas.microsoft.com/office/2006/activeX" xmlns:r="http://schemas.openxmlformats.org/officeDocument/2006/relationships" ax:classid="{5512D11C-5CC6-11CF-8D67-00AA00BDCE1D}" ax:persistence="persistStream" r:id="rId1"/>
</file>

<file path=xl/activeX/activeX64.xml><?xml version="1.0" encoding="utf-8"?>
<ax:ocx xmlns:ax="http://schemas.microsoft.com/office/2006/activeX" xmlns:r="http://schemas.openxmlformats.org/officeDocument/2006/relationships" ax:classid="{5512D11C-5CC6-11CF-8D67-00AA00BDCE1D}" ax:persistence="persistStream" r:id="rId1"/>
</file>

<file path=xl/activeX/activeX65.xml><?xml version="1.0" encoding="utf-8"?>
<ax:ocx xmlns:ax="http://schemas.microsoft.com/office/2006/activeX" xmlns:r="http://schemas.openxmlformats.org/officeDocument/2006/relationships" ax:classid="{5512D11C-5CC6-11CF-8D67-00AA00BDCE1D}" ax:persistence="persistStream" r:id="rId1"/>
</file>

<file path=xl/activeX/activeX66.xml><?xml version="1.0" encoding="utf-8"?>
<ax:ocx xmlns:ax="http://schemas.microsoft.com/office/2006/activeX" xmlns:r="http://schemas.openxmlformats.org/officeDocument/2006/relationships" ax:classid="{5512D122-5CC6-11CF-8D67-00AA00BDCE1D}" ax:persistence="persistStream" r:id="rId1"/>
</file>

<file path=xl/activeX/activeX67.xml><?xml version="1.0" encoding="utf-8"?>
<ax:ocx xmlns:ax="http://schemas.microsoft.com/office/2006/activeX" xmlns:r="http://schemas.openxmlformats.org/officeDocument/2006/relationships" ax:classid="{5512D122-5CC6-11CF-8D67-00AA00BDCE1D}" ax:persistence="persistStream" r:id="rId1"/>
</file>

<file path=xl/activeX/activeX68.xml><?xml version="1.0" encoding="utf-8"?>
<ax:ocx xmlns:ax="http://schemas.microsoft.com/office/2006/activeX" xmlns:r="http://schemas.openxmlformats.org/officeDocument/2006/relationships" ax:classid="{5512D122-5CC6-11CF-8D67-00AA00BDCE1D}" ax:persistence="persistStream" r:id="rId1"/>
</file>

<file path=xl/activeX/activeX69.xml><?xml version="1.0" encoding="utf-8"?>
<ax:ocx xmlns:ax="http://schemas.microsoft.com/office/2006/activeX" xmlns:r="http://schemas.openxmlformats.org/officeDocument/2006/relationships" ax:classid="{5512D122-5CC6-11CF-8D67-00AA00BDCE1D}" ax:persistence="persistStream" r:id="rId1"/>
</file>

<file path=xl/activeX/activeX7.xml><?xml version="1.0" encoding="utf-8"?>
<ax:ocx xmlns:ax="http://schemas.microsoft.com/office/2006/activeX" xmlns:r="http://schemas.openxmlformats.org/officeDocument/2006/relationships" ax:classid="{5512D11A-5CC6-11CF-8D67-00AA00BDCE1D}" ax:persistence="persistStream" r:id="rId1"/>
</file>

<file path=xl/activeX/activeX70.xml><?xml version="1.0" encoding="utf-8"?>
<ax:ocx xmlns:ax="http://schemas.microsoft.com/office/2006/activeX" xmlns:r="http://schemas.openxmlformats.org/officeDocument/2006/relationships" ax:classid="{5512D11A-5CC6-11CF-8D67-00AA00BDCE1D}" ax:persistence="persistStream" r:id="rId1"/>
</file>

<file path=xl/activeX/activeX71.xml><?xml version="1.0" encoding="utf-8"?>
<ax:ocx xmlns:ax="http://schemas.microsoft.com/office/2006/activeX" xmlns:r="http://schemas.openxmlformats.org/officeDocument/2006/relationships" ax:classid="{5512D11A-5CC6-11CF-8D67-00AA00BDCE1D}" ax:persistence="persistStream" r:id="rId1"/>
</file>

<file path=xl/activeX/activeX72.xml><?xml version="1.0" encoding="utf-8"?>
<ax:ocx xmlns:ax="http://schemas.microsoft.com/office/2006/activeX" xmlns:r="http://schemas.openxmlformats.org/officeDocument/2006/relationships" ax:classid="{5512D110-5CC6-11CF-8D67-00AA00BDCE1D}" ax:persistence="persistStream" r:id="rId1"/>
</file>

<file path=xl/activeX/activeX73.xml><?xml version="1.0" encoding="utf-8"?>
<ax:ocx xmlns:ax="http://schemas.microsoft.com/office/2006/activeX" xmlns:r="http://schemas.openxmlformats.org/officeDocument/2006/relationships" ax:classid="{5512D110-5CC6-11CF-8D67-00AA00BDCE1D}" ax:persistence="persistStream" r:id="rId1"/>
</file>

<file path=xl/activeX/activeX74.xml><?xml version="1.0" encoding="utf-8"?>
<ax:ocx xmlns:ax="http://schemas.microsoft.com/office/2006/activeX" xmlns:r="http://schemas.openxmlformats.org/officeDocument/2006/relationships" ax:classid="{5512D11C-5CC6-11CF-8D67-00AA00BDCE1D}" ax:persistence="persistStream" r:id="rId1"/>
</file>

<file path=xl/activeX/activeX75.xml><?xml version="1.0" encoding="utf-8"?>
<ax:ocx xmlns:ax="http://schemas.microsoft.com/office/2006/activeX" xmlns:r="http://schemas.openxmlformats.org/officeDocument/2006/relationships" ax:classid="{5512D11C-5CC6-11CF-8D67-00AA00BDCE1D}" ax:persistence="persistStream" r:id="rId1"/>
</file>

<file path=xl/activeX/activeX76.xml><?xml version="1.0" encoding="utf-8"?>
<ax:ocx xmlns:ax="http://schemas.microsoft.com/office/2006/activeX" xmlns:r="http://schemas.openxmlformats.org/officeDocument/2006/relationships" ax:classid="{5512D110-5CC6-11CF-8D67-00AA00BDCE1D}" ax:persistence="persistStream" r:id="rId1"/>
</file>

<file path=xl/activeX/activeX77.xml><?xml version="1.0" encoding="utf-8"?>
<ax:ocx xmlns:ax="http://schemas.microsoft.com/office/2006/activeX" xmlns:r="http://schemas.openxmlformats.org/officeDocument/2006/relationships" ax:classid="{5512D11C-5CC6-11CF-8D67-00AA00BDCE1D}" ax:persistence="persistStream" r:id="rId1"/>
</file>

<file path=xl/activeX/activeX78.xml><?xml version="1.0" encoding="utf-8"?>
<ax:ocx xmlns:ax="http://schemas.microsoft.com/office/2006/activeX" xmlns:r="http://schemas.openxmlformats.org/officeDocument/2006/relationships" ax:classid="{5512D11C-5CC6-11CF-8D67-00AA00BDCE1D}" ax:persistence="persistStream" r:id="rId1"/>
</file>

<file path=xl/activeX/activeX79.xml><?xml version="1.0" encoding="utf-8"?>
<ax:ocx xmlns:ax="http://schemas.microsoft.com/office/2006/activeX" xmlns:r="http://schemas.openxmlformats.org/officeDocument/2006/relationships" ax:classid="{5512D110-5CC6-11CF-8D67-00AA00BDCE1D}" ax:persistence="persistStream" r:id="rId1"/>
</file>

<file path=xl/activeX/activeX8.xml><?xml version="1.0" encoding="utf-8"?>
<ax:ocx xmlns:ax="http://schemas.microsoft.com/office/2006/activeX" xmlns:r="http://schemas.openxmlformats.org/officeDocument/2006/relationships" ax:classid="{5512D11A-5CC6-11CF-8D67-00AA00BDCE1D}" ax:persistence="persistStream" r:id="rId1"/>
</file>

<file path=xl/activeX/activeX80.xml><?xml version="1.0" encoding="utf-8"?>
<ax:ocx xmlns:ax="http://schemas.microsoft.com/office/2006/activeX" xmlns:r="http://schemas.openxmlformats.org/officeDocument/2006/relationships" ax:classid="{5512D11C-5CC6-11CF-8D67-00AA00BDCE1D}" ax:persistence="persistStream" r:id="rId1"/>
</file>

<file path=xl/activeX/activeX81.xml><?xml version="1.0" encoding="utf-8"?>
<ax:ocx xmlns:ax="http://schemas.microsoft.com/office/2006/activeX" xmlns:r="http://schemas.openxmlformats.org/officeDocument/2006/relationships" ax:classid="{5512D11C-5CC6-11CF-8D67-00AA00BDCE1D}" ax:persistence="persistStream" r:id="rId1"/>
</file>

<file path=xl/activeX/activeX82.xml><?xml version="1.0" encoding="utf-8"?>
<ax:ocx xmlns:ax="http://schemas.microsoft.com/office/2006/activeX" xmlns:r="http://schemas.openxmlformats.org/officeDocument/2006/relationships" ax:classid="{5512D110-5CC6-11CF-8D67-00AA00BDCE1D}" ax:persistence="persistStream" r:id="rId1"/>
</file>

<file path=xl/activeX/activeX83.xml><?xml version="1.0" encoding="utf-8"?>
<ax:ocx xmlns:ax="http://schemas.microsoft.com/office/2006/activeX" xmlns:r="http://schemas.openxmlformats.org/officeDocument/2006/relationships" ax:classid="{5512D11C-5CC6-11CF-8D67-00AA00BDCE1D}" ax:persistence="persistStream" r:id="rId1"/>
</file>

<file path=xl/activeX/activeX84.xml><?xml version="1.0" encoding="utf-8"?>
<ax:ocx xmlns:ax="http://schemas.microsoft.com/office/2006/activeX" xmlns:r="http://schemas.openxmlformats.org/officeDocument/2006/relationships" ax:classid="{5512D11C-5CC6-11CF-8D67-00AA00BDCE1D}" ax:persistence="persistStream" r:id="rId1"/>
</file>

<file path=xl/activeX/activeX85.xml><?xml version="1.0" encoding="utf-8"?>
<ax:ocx xmlns:ax="http://schemas.microsoft.com/office/2006/activeX" xmlns:r="http://schemas.openxmlformats.org/officeDocument/2006/relationships" ax:classid="{5512D110-5CC6-11CF-8D67-00AA00BDCE1D}" ax:persistence="persistStream" r:id="rId1"/>
</file>

<file path=xl/activeX/activeX86.xml><?xml version="1.0" encoding="utf-8"?>
<ax:ocx xmlns:ax="http://schemas.microsoft.com/office/2006/activeX" xmlns:r="http://schemas.openxmlformats.org/officeDocument/2006/relationships" ax:classid="{5512D11C-5CC6-11CF-8D67-00AA00BDCE1D}" ax:persistence="persistStream" r:id="rId1"/>
</file>

<file path=xl/activeX/activeX87.xml><?xml version="1.0" encoding="utf-8"?>
<ax:ocx xmlns:ax="http://schemas.microsoft.com/office/2006/activeX" xmlns:r="http://schemas.openxmlformats.org/officeDocument/2006/relationships" ax:classid="{5512D11C-5CC6-11CF-8D67-00AA00BDCE1D}" ax:persistence="persistStream" r:id="rId1"/>
</file>

<file path=xl/activeX/activeX88.xml><?xml version="1.0" encoding="utf-8"?>
<ax:ocx xmlns:ax="http://schemas.microsoft.com/office/2006/activeX" xmlns:r="http://schemas.openxmlformats.org/officeDocument/2006/relationships" ax:classid="{5512D110-5CC6-11CF-8D67-00AA00BDCE1D}" ax:persistence="persistStream" r:id="rId1"/>
</file>

<file path=xl/activeX/activeX89.xml><?xml version="1.0" encoding="utf-8"?>
<ax:ocx xmlns:ax="http://schemas.microsoft.com/office/2006/activeX" xmlns:r="http://schemas.openxmlformats.org/officeDocument/2006/relationships" ax:classid="{5512D11C-5CC6-11CF-8D67-00AA00BDCE1D}" ax:persistence="persistStream" r:id="rId1"/>
</file>

<file path=xl/activeX/activeX9.xml><?xml version="1.0" encoding="utf-8"?>
<ax:ocx xmlns:ax="http://schemas.microsoft.com/office/2006/activeX" xmlns:r="http://schemas.openxmlformats.org/officeDocument/2006/relationships" ax:classid="{5512D110-5CC6-11CF-8D67-00AA00BDCE1D}" ax:persistence="persistStream" r:id="rId1"/>
</file>

<file path=xl/activeX/activeX90.xml><?xml version="1.0" encoding="utf-8"?>
<ax:ocx xmlns:ax="http://schemas.microsoft.com/office/2006/activeX" xmlns:r="http://schemas.openxmlformats.org/officeDocument/2006/relationships" ax:classid="{5512D11C-5CC6-11CF-8D67-00AA00BDCE1D}" ax:persistence="persistStream" r:id="rId1"/>
</file>

<file path=xl/activeX/activeX91.xml><?xml version="1.0" encoding="utf-8"?>
<ax:ocx xmlns:ax="http://schemas.microsoft.com/office/2006/activeX" xmlns:r="http://schemas.openxmlformats.org/officeDocument/2006/relationships" ax:classid="{5512D110-5CC6-11CF-8D67-00AA00BDCE1D}" ax:persistence="persistStream" r:id="rId1"/>
</file>

<file path=xl/activeX/activeX92.xml><?xml version="1.0" encoding="utf-8"?>
<ax:ocx xmlns:ax="http://schemas.microsoft.com/office/2006/activeX" xmlns:r="http://schemas.openxmlformats.org/officeDocument/2006/relationships" ax:classid="{5512D11C-5CC6-11CF-8D67-00AA00BDCE1D}" ax:persistence="persistStream" r:id="rId1"/>
</file>

<file path=xl/activeX/activeX93.xml><?xml version="1.0" encoding="utf-8"?>
<ax:ocx xmlns:ax="http://schemas.microsoft.com/office/2006/activeX" xmlns:r="http://schemas.openxmlformats.org/officeDocument/2006/relationships" ax:classid="{5512D11C-5CC6-11CF-8D67-00AA00BDCE1D}" ax:persistence="persistStream" r:id="rId1"/>
</file>

<file path=xl/activeX/activeX94.xml><?xml version="1.0" encoding="utf-8"?>
<ax:ocx xmlns:ax="http://schemas.microsoft.com/office/2006/activeX" xmlns:r="http://schemas.openxmlformats.org/officeDocument/2006/relationships" ax:classid="{5512D110-5CC6-11CF-8D67-00AA00BDCE1D}" ax:persistence="persistStream" r:id="rId1"/>
</file>

<file path=xl/activeX/activeX95.xml><?xml version="1.0" encoding="utf-8"?>
<ax:ocx xmlns:ax="http://schemas.microsoft.com/office/2006/activeX" xmlns:r="http://schemas.openxmlformats.org/officeDocument/2006/relationships" ax:classid="{5512D11C-5CC6-11CF-8D67-00AA00BDCE1D}" ax:persistence="persistStream" r:id="rId1"/>
</file>

<file path=xl/activeX/activeX96.xml><?xml version="1.0" encoding="utf-8"?>
<ax:ocx xmlns:ax="http://schemas.microsoft.com/office/2006/activeX" xmlns:r="http://schemas.openxmlformats.org/officeDocument/2006/relationships" ax:classid="{5512D11C-5CC6-11CF-8D67-00AA00BDCE1D}" ax:persistence="persistStream" r:id="rId1"/>
</file>

<file path=xl/activeX/activeX97.xml><?xml version="1.0" encoding="utf-8"?>
<ax:ocx xmlns:ax="http://schemas.microsoft.com/office/2006/activeX" xmlns:r="http://schemas.openxmlformats.org/officeDocument/2006/relationships" ax:classid="{5512D110-5CC6-11CF-8D67-00AA00BDCE1D}" ax:persistence="persistStream" r:id="rId1"/>
</file>

<file path=xl/activeX/activeX98.xml><?xml version="1.0" encoding="utf-8"?>
<ax:ocx xmlns:ax="http://schemas.microsoft.com/office/2006/activeX" xmlns:r="http://schemas.openxmlformats.org/officeDocument/2006/relationships" ax:classid="{5512D11C-5CC6-11CF-8D67-00AA00BDCE1D}" ax:persistence="persistStream" r:id="rId1"/>
</file>

<file path=xl/activeX/activeX99.xml><?xml version="1.0" encoding="utf-8"?>
<ax:ocx xmlns:ax="http://schemas.microsoft.com/office/2006/activeX" xmlns:r="http://schemas.openxmlformats.org/officeDocument/2006/relationships" ax:classid="{5512D11C-5CC6-11CF-8D67-00AA00BDCE1D}" ax:persistence="persistStream" r:id="rId1"/>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smoothMarker"/>
        <c:varyColors val="0"/>
        <c:ser>
          <c:idx val="0"/>
          <c:order val="0"/>
          <c:marker>
            <c:symbol val="none"/>
          </c:marker>
          <c:xVal>
            <c:numRef>
              <c:f>aver_18tests!$G$229:$P$229</c:f>
              <c:numCache>
                <c:formatCode>General</c:formatCode>
                <c:ptCount val="10"/>
                <c:pt idx="0">
                  <c:v>1</c:v>
                </c:pt>
                <c:pt idx="1">
                  <c:v>2</c:v>
                </c:pt>
                <c:pt idx="2">
                  <c:v>3</c:v>
                </c:pt>
                <c:pt idx="3">
                  <c:v>4</c:v>
                </c:pt>
                <c:pt idx="4">
                  <c:v>5</c:v>
                </c:pt>
                <c:pt idx="5">
                  <c:v>10</c:v>
                </c:pt>
                <c:pt idx="6">
                  <c:v>20</c:v>
                </c:pt>
                <c:pt idx="7">
                  <c:v>30</c:v>
                </c:pt>
                <c:pt idx="8">
                  <c:v>40</c:v>
                </c:pt>
                <c:pt idx="9">
                  <c:v>50</c:v>
                </c:pt>
              </c:numCache>
            </c:numRef>
          </c:xVal>
          <c:yVal>
            <c:numRef>
              <c:f>aver_18tests!$G$235:$P$235</c:f>
              <c:numCache>
                <c:formatCode>0.00</c:formatCode>
                <c:ptCount val="10"/>
                <c:pt idx="0">
                  <c:v>0.51127845172109676</c:v>
                </c:pt>
                <c:pt idx="1">
                  <c:v>0.77573282330097437</c:v>
                </c:pt>
                <c:pt idx="2">
                  <c:v>0.92462458929978708</c:v>
                </c:pt>
                <c:pt idx="3">
                  <c:v>1.0344120332714104</c:v>
                </c:pt>
                <c:pt idx="4">
                  <c:v>1.12490098770341</c:v>
                </c:pt>
                <c:pt idx="5">
                  <c:v>1.3553023948233855</c:v>
                </c:pt>
                <c:pt idx="6">
                  <c:v>1.5733190016540683</c:v>
                </c:pt>
                <c:pt idx="7">
                  <c:v>1.7174960564601645</c:v>
                </c:pt>
                <c:pt idx="8">
                  <c:v>1.8217377913889214</c:v>
                </c:pt>
                <c:pt idx="9">
                  <c:v>1.8874177646030363</c:v>
                </c:pt>
              </c:numCache>
            </c:numRef>
          </c:yVal>
          <c:smooth val="1"/>
        </c:ser>
        <c:dLbls>
          <c:showLegendKey val="0"/>
          <c:showVal val="0"/>
          <c:showCatName val="0"/>
          <c:showSerName val="0"/>
          <c:showPercent val="0"/>
          <c:showBubbleSize val="0"/>
        </c:dLbls>
        <c:axId val="88701568"/>
        <c:axId val="89297280"/>
      </c:scatterChart>
      <c:valAx>
        <c:axId val="88701568"/>
        <c:scaling>
          <c:orientation val="minMax"/>
        </c:scaling>
        <c:delete val="0"/>
        <c:axPos val="b"/>
        <c:numFmt formatCode="General" sourceLinked="1"/>
        <c:majorTickMark val="out"/>
        <c:minorTickMark val="none"/>
        <c:tickLblPos val="nextTo"/>
        <c:crossAx val="89297280"/>
        <c:crosses val="autoZero"/>
        <c:crossBetween val="midCat"/>
      </c:valAx>
      <c:valAx>
        <c:axId val="89297280"/>
        <c:scaling>
          <c:orientation val="minMax"/>
          <c:max val="2.5"/>
        </c:scaling>
        <c:delete val="0"/>
        <c:axPos val="l"/>
        <c:majorGridlines/>
        <c:numFmt formatCode="0.00" sourceLinked="1"/>
        <c:majorTickMark val="out"/>
        <c:minorTickMark val="none"/>
        <c:tickLblPos val="nextTo"/>
        <c:crossAx val="88701568"/>
        <c:crosses val="autoZero"/>
        <c:crossBetween val="midCat"/>
      </c:valAx>
    </c:plotArea>
    <c:plotVisOnly val="1"/>
    <c:dispBlanksAs val="gap"/>
    <c:showDLblsOverMax val="0"/>
  </c:chart>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spPr>
            <a:ln w="19050"/>
          </c:spPr>
          <c:xVal>
            <c:numRef>
              <c:f>'ideal_r-zeta'!$N$8:$N$17</c:f>
              <c:numCache>
                <c:formatCode>General</c:formatCode>
                <c:ptCount val="10"/>
                <c:pt idx="0">
                  <c:v>1</c:v>
                </c:pt>
                <c:pt idx="1">
                  <c:v>2</c:v>
                </c:pt>
                <c:pt idx="2">
                  <c:v>3</c:v>
                </c:pt>
                <c:pt idx="3">
                  <c:v>4</c:v>
                </c:pt>
                <c:pt idx="4">
                  <c:v>5</c:v>
                </c:pt>
                <c:pt idx="5">
                  <c:v>10</c:v>
                </c:pt>
                <c:pt idx="6">
                  <c:v>20</c:v>
                </c:pt>
                <c:pt idx="7">
                  <c:v>30</c:v>
                </c:pt>
                <c:pt idx="8">
                  <c:v>40</c:v>
                </c:pt>
                <c:pt idx="9">
                  <c:v>50</c:v>
                </c:pt>
              </c:numCache>
            </c:numRef>
          </c:xVal>
          <c:yVal>
            <c:numRef>
              <c:f>'ideal_r-zeta'!$O$8:$O$17</c:f>
              <c:numCache>
                <c:formatCode>General</c:formatCode>
                <c:ptCount val="10"/>
                <c:pt idx="0">
                  <c:v>1</c:v>
                </c:pt>
                <c:pt idx="1">
                  <c:v>0.83</c:v>
                </c:pt>
                <c:pt idx="2">
                  <c:v>0.77</c:v>
                </c:pt>
                <c:pt idx="3">
                  <c:v>0.74199999999999999</c:v>
                </c:pt>
                <c:pt idx="4">
                  <c:v>0.73</c:v>
                </c:pt>
                <c:pt idx="5">
                  <c:v>0.72</c:v>
                </c:pt>
                <c:pt idx="6">
                  <c:v>0.7</c:v>
                </c:pt>
                <c:pt idx="7">
                  <c:v>0.7</c:v>
                </c:pt>
                <c:pt idx="8">
                  <c:v>0.7</c:v>
                </c:pt>
                <c:pt idx="9">
                  <c:v>0.7</c:v>
                </c:pt>
              </c:numCache>
            </c:numRef>
          </c:yVal>
          <c:smooth val="0"/>
        </c:ser>
        <c:dLbls>
          <c:showLegendKey val="0"/>
          <c:showVal val="0"/>
          <c:showCatName val="0"/>
          <c:showSerName val="0"/>
          <c:showPercent val="0"/>
          <c:showBubbleSize val="0"/>
        </c:dLbls>
        <c:axId val="101009664"/>
        <c:axId val="101011456"/>
      </c:scatterChart>
      <c:valAx>
        <c:axId val="101009664"/>
        <c:scaling>
          <c:orientation val="minMax"/>
        </c:scaling>
        <c:delete val="0"/>
        <c:axPos val="b"/>
        <c:numFmt formatCode="General" sourceLinked="1"/>
        <c:majorTickMark val="out"/>
        <c:minorTickMark val="none"/>
        <c:tickLblPos val="nextTo"/>
        <c:crossAx val="101011456"/>
        <c:crosses val="autoZero"/>
        <c:crossBetween val="midCat"/>
      </c:valAx>
      <c:valAx>
        <c:axId val="101011456"/>
        <c:scaling>
          <c:orientation val="minMax"/>
          <c:max val="1.1000000000000001"/>
          <c:min val="0.60000000000000009"/>
        </c:scaling>
        <c:delete val="0"/>
        <c:axPos val="l"/>
        <c:majorGridlines/>
        <c:numFmt formatCode="General" sourceLinked="1"/>
        <c:majorTickMark val="out"/>
        <c:minorTickMark val="none"/>
        <c:tickLblPos val="nextTo"/>
        <c:crossAx val="101009664"/>
        <c:crosses val="autoZero"/>
        <c:crossBetween val="midCat"/>
      </c:valAx>
    </c:plotArea>
    <c:plotVisOnly val="1"/>
    <c:dispBlanksAs val="gap"/>
    <c:showDLblsOverMax val="0"/>
  </c:chart>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smoothMarker"/>
        <c:varyColors val="0"/>
        <c:ser>
          <c:idx val="0"/>
          <c:order val="0"/>
          <c:spPr>
            <a:ln w="19050"/>
          </c:spPr>
          <c:xVal>
            <c:numRef>
              <c:f>'ideal_r-zeta'!$A$8:$A$17</c:f>
              <c:numCache>
                <c:formatCode>General</c:formatCode>
                <c:ptCount val="10"/>
                <c:pt idx="0">
                  <c:v>1</c:v>
                </c:pt>
                <c:pt idx="1">
                  <c:v>2</c:v>
                </c:pt>
                <c:pt idx="2">
                  <c:v>3</c:v>
                </c:pt>
                <c:pt idx="3">
                  <c:v>4</c:v>
                </c:pt>
                <c:pt idx="4">
                  <c:v>5</c:v>
                </c:pt>
                <c:pt idx="5">
                  <c:v>10</c:v>
                </c:pt>
                <c:pt idx="6">
                  <c:v>20</c:v>
                </c:pt>
                <c:pt idx="7">
                  <c:v>30</c:v>
                </c:pt>
                <c:pt idx="8">
                  <c:v>40</c:v>
                </c:pt>
                <c:pt idx="9">
                  <c:v>50</c:v>
                </c:pt>
              </c:numCache>
            </c:numRef>
          </c:xVal>
          <c:yVal>
            <c:numRef>
              <c:f>'ideal_r-zeta'!$B$8:$B$17</c:f>
              <c:numCache>
                <c:formatCode>0.0000</c:formatCode>
                <c:ptCount val="10"/>
                <c:pt idx="0">
                  <c:v>1.0216666666666667</c:v>
                </c:pt>
                <c:pt idx="1">
                  <c:v>0.85333333333333339</c:v>
                </c:pt>
                <c:pt idx="2">
                  <c:v>0.7927777777777778</c:v>
                </c:pt>
                <c:pt idx="3">
                  <c:v>0.75777777777777788</c:v>
                </c:pt>
                <c:pt idx="4">
                  <c:v>0.73055555555555562</c:v>
                </c:pt>
                <c:pt idx="5" formatCode="0.00">
                  <c:v>0.71</c:v>
                </c:pt>
                <c:pt idx="6" formatCode="0.00">
                  <c:v>0.7</c:v>
                </c:pt>
                <c:pt idx="7" formatCode="0.00">
                  <c:v>0.7</c:v>
                </c:pt>
                <c:pt idx="8" formatCode="0.00">
                  <c:v>0.7</c:v>
                </c:pt>
                <c:pt idx="9" formatCode="0.00">
                  <c:v>0.7</c:v>
                </c:pt>
              </c:numCache>
            </c:numRef>
          </c:yVal>
          <c:smooth val="1"/>
        </c:ser>
        <c:dLbls>
          <c:showLegendKey val="0"/>
          <c:showVal val="0"/>
          <c:showCatName val="0"/>
          <c:showSerName val="0"/>
          <c:showPercent val="0"/>
          <c:showBubbleSize val="0"/>
        </c:dLbls>
        <c:axId val="101018624"/>
        <c:axId val="101032704"/>
      </c:scatterChart>
      <c:valAx>
        <c:axId val="101018624"/>
        <c:scaling>
          <c:orientation val="minMax"/>
          <c:max val="50"/>
          <c:min val="0"/>
        </c:scaling>
        <c:delete val="0"/>
        <c:axPos val="b"/>
        <c:numFmt formatCode="General" sourceLinked="1"/>
        <c:majorTickMark val="out"/>
        <c:minorTickMark val="none"/>
        <c:tickLblPos val="nextTo"/>
        <c:crossAx val="101032704"/>
        <c:crosses val="autoZero"/>
        <c:crossBetween val="midCat"/>
      </c:valAx>
      <c:valAx>
        <c:axId val="101032704"/>
        <c:scaling>
          <c:orientation val="minMax"/>
          <c:max val="1.05"/>
          <c:min val="0.65000000000000013"/>
        </c:scaling>
        <c:delete val="0"/>
        <c:axPos val="l"/>
        <c:majorGridlines/>
        <c:numFmt formatCode="0.0000" sourceLinked="1"/>
        <c:majorTickMark val="out"/>
        <c:minorTickMark val="none"/>
        <c:tickLblPos val="nextTo"/>
        <c:crossAx val="101018624"/>
        <c:crosses val="autoZero"/>
        <c:crossBetween val="midCat"/>
      </c:valAx>
    </c:plotArea>
    <c:plotVisOnly val="1"/>
    <c:dispBlanksAs val="gap"/>
    <c:showDLblsOverMax val="0"/>
  </c:chart>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trendline>
            <c:trendlineType val="linear"/>
            <c:dispRSqr val="1"/>
            <c:dispEq val="1"/>
            <c:trendlineLbl>
              <c:layout>
                <c:manualLayout>
                  <c:x val="-0.3718241469816273"/>
                  <c:y val="3.7038495188101489E-3"/>
                </c:manualLayout>
              </c:layout>
              <c:numFmt formatCode="General" sourceLinked="0"/>
            </c:trendlineLbl>
          </c:trendline>
          <c:xVal>
            <c:numRef>
              <c:f>'ideal_r-zeta'!$G$38:$K$38</c:f>
              <c:numCache>
                <c:formatCode>General</c:formatCode>
                <c:ptCount val="5"/>
                <c:pt idx="0">
                  <c:v>1</c:v>
                </c:pt>
                <c:pt idx="1">
                  <c:v>2</c:v>
                </c:pt>
                <c:pt idx="2">
                  <c:v>3</c:v>
                </c:pt>
                <c:pt idx="3">
                  <c:v>4</c:v>
                </c:pt>
                <c:pt idx="4">
                  <c:v>5</c:v>
                </c:pt>
              </c:numCache>
            </c:numRef>
          </c:xVal>
          <c:yVal>
            <c:numRef>
              <c:f>'ideal_r-zeta'!$G$39:$K$39</c:f>
              <c:numCache>
                <c:formatCode>0.0000</c:formatCode>
                <c:ptCount val="5"/>
                <c:pt idx="0">
                  <c:v>1</c:v>
                </c:pt>
                <c:pt idx="1">
                  <c:v>0.92510000000000003</c:v>
                </c:pt>
                <c:pt idx="2">
                  <c:v>0.85</c:v>
                </c:pt>
                <c:pt idx="3">
                  <c:v>0.7750999999999999</c:v>
                </c:pt>
                <c:pt idx="4" formatCode="0.00">
                  <c:v>0.7</c:v>
                </c:pt>
              </c:numCache>
            </c:numRef>
          </c:yVal>
          <c:smooth val="0"/>
        </c:ser>
        <c:dLbls>
          <c:showLegendKey val="0"/>
          <c:showVal val="0"/>
          <c:showCatName val="0"/>
          <c:showSerName val="0"/>
          <c:showPercent val="0"/>
          <c:showBubbleSize val="0"/>
        </c:dLbls>
        <c:axId val="101049088"/>
        <c:axId val="101050624"/>
      </c:scatterChart>
      <c:valAx>
        <c:axId val="101049088"/>
        <c:scaling>
          <c:orientation val="minMax"/>
        </c:scaling>
        <c:delete val="0"/>
        <c:axPos val="b"/>
        <c:numFmt formatCode="General" sourceLinked="1"/>
        <c:majorTickMark val="out"/>
        <c:minorTickMark val="none"/>
        <c:tickLblPos val="nextTo"/>
        <c:crossAx val="101050624"/>
        <c:crosses val="autoZero"/>
        <c:crossBetween val="midCat"/>
      </c:valAx>
      <c:valAx>
        <c:axId val="101050624"/>
        <c:scaling>
          <c:orientation val="minMax"/>
        </c:scaling>
        <c:delete val="0"/>
        <c:axPos val="l"/>
        <c:majorGridlines/>
        <c:numFmt formatCode="0.0000" sourceLinked="1"/>
        <c:majorTickMark val="out"/>
        <c:minorTickMark val="none"/>
        <c:tickLblPos val="nextTo"/>
        <c:crossAx val="101049088"/>
        <c:crosses val="autoZero"/>
        <c:crossBetween val="midCat"/>
      </c:valAx>
    </c:plotArea>
    <c:plotVisOnly val="1"/>
    <c:dispBlanksAs val="gap"/>
    <c:showDLblsOverMax val="0"/>
  </c:chart>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xVal>
            <c:numRef>
              <c:f>'ideal_r-zeta'!$E$54:$E$63</c:f>
              <c:numCache>
                <c:formatCode>General</c:formatCode>
                <c:ptCount val="10"/>
                <c:pt idx="0">
                  <c:v>1</c:v>
                </c:pt>
                <c:pt idx="1">
                  <c:v>2</c:v>
                </c:pt>
                <c:pt idx="2">
                  <c:v>3</c:v>
                </c:pt>
                <c:pt idx="3">
                  <c:v>4</c:v>
                </c:pt>
                <c:pt idx="4">
                  <c:v>5</c:v>
                </c:pt>
                <c:pt idx="5">
                  <c:v>10</c:v>
                </c:pt>
                <c:pt idx="6">
                  <c:v>20</c:v>
                </c:pt>
                <c:pt idx="7">
                  <c:v>30</c:v>
                </c:pt>
                <c:pt idx="8">
                  <c:v>40</c:v>
                </c:pt>
                <c:pt idx="9">
                  <c:v>50</c:v>
                </c:pt>
              </c:numCache>
            </c:numRef>
          </c:xVal>
          <c:yVal>
            <c:numRef>
              <c:f>'ideal_r-zeta'!$F$54:$F$63</c:f>
              <c:numCache>
                <c:formatCode>0.00</c:formatCode>
                <c:ptCount val="10"/>
                <c:pt idx="0">
                  <c:v>1.0750999999999999</c:v>
                </c:pt>
                <c:pt idx="1">
                  <c:v>0.91249999999999998</c:v>
                </c:pt>
                <c:pt idx="2">
                  <c:v>0.82379999999999998</c:v>
                </c:pt>
                <c:pt idx="3">
                  <c:v>0.77500000000000002</c:v>
                </c:pt>
                <c:pt idx="4">
                  <c:v>0.74750000000000005</c:v>
                </c:pt>
                <c:pt idx="5">
                  <c:v>0.7</c:v>
                </c:pt>
                <c:pt idx="6">
                  <c:v>0.7</c:v>
                </c:pt>
                <c:pt idx="7">
                  <c:v>0.7</c:v>
                </c:pt>
                <c:pt idx="8">
                  <c:v>0.7</c:v>
                </c:pt>
                <c:pt idx="9">
                  <c:v>0.7</c:v>
                </c:pt>
              </c:numCache>
            </c:numRef>
          </c:yVal>
          <c:smooth val="0"/>
        </c:ser>
        <c:dLbls>
          <c:showLegendKey val="0"/>
          <c:showVal val="0"/>
          <c:showCatName val="0"/>
          <c:showSerName val="0"/>
          <c:showPercent val="0"/>
          <c:showBubbleSize val="0"/>
        </c:dLbls>
        <c:axId val="102258176"/>
        <c:axId val="102259712"/>
      </c:scatterChart>
      <c:valAx>
        <c:axId val="102258176"/>
        <c:scaling>
          <c:orientation val="minMax"/>
        </c:scaling>
        <c:delete val="0"/>
        <c:axPos val="b"/>
        <c:numFmt formatCode="General" sourceLinked="1"/>
        <c:majorTickMark val="out"/>
        <c:minorTickMark val="none"/>
        <c:tickLblPos val="nextTo"/>
        <c:crossAx val="102259712"/>
        <c:crosses val="autoZero"/>
        <c:crossBetween val="midCat"/>
      </c:valAx>
      <c:valAx>
        <c:axId val="102259712"/>
        <c:scaling>
          <c:orientation val="minMax"/>
          <c:max val="1.2"/>
          <c:min val="0.60000000000000009"/>
        </c:scaling>
        <c:delete val="0"/>
        <c:axPos val="l"/>
        <c:majorGridlines/>
        <c:numFmt formatCode="0.00" sourceLinked="1"/>
        <c:majorTickMark val="out"/>
        <c:minorTickMark val="none"/>
        <c:tickLblPos val="nextTo"/>
        <c:crossAx val="102258176"/>
        <c:crosses val="autoZero"/>
        <c:crossBetween val="midCat"/>
      </c:valAx>
    </c:plotArea>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smoothMarker"/>
        <c:varyColors val="0"/>
        <c:ser>
          <c:idx val="0"/>
          <c:order val="0"/>
          <c:marker>
            <c:symbol val="none"/>
          </c:marker>
          <c:xVal>
            <c:numRef>
              <c:f>aver_18tests!$G$253:$P$253</c:f>
              <c:numCache>
                <c:formatCode>General</c:formatCode>
                <c:ptCount val="10"/>
                <c:pt idx="0">
                  <c:v>1</c:v>
                </c:pt>
                <c:pt idx="1">
                  <c:v>2</c:v>
                </c:pt>
                <c:pt idx="2">
                  <c:v>3</c:v>
                </c:pt>
                <c:pt idx="3">
                  <c:v>4</c:v>
                </c:pt>
                <c:pt idx="4">
                  <c:v>5</c:v>
                </c:pt>
                <c:pt idx="5">
                  <c:v>10</c:v>
                </c:pt>
                <c:pt idx="6">
                  <c:v>20</c:v>
                </c:pt>
                <c:pt idx="7">
                  <c:v>30</c:v>
                </c:pt>
                <c:pt idx="8">
                  <c:v>40</c:v>
                </c:pt>
                <c:pt idx="9">
                  <c:v>50</c:v>
                </c:pt>
              </c:numCache>
            </c:numRef>
          </c:xVal>
          <c:yVal>
            <c:numRef>
              <c:f>aver_18tests!$G$259:$P$259</c:f>
              <c:numCache>
                <c:formatCode>0.00</c:formatCode>
                <c:ptCount val="10"/>
                <c:pt idx="0">
                  <c:v>0.4434444895893101</c:v>
                </c:pt>
                <c:pt idx="1">
                  <c:v>0.67281232903205668</c:v>
                </c:pt>
                <c:pt idx="2">
                  <c:v>0.80194985273393848</c:v>
                </c:pt>
                <c:pt idx="3">
                  <c:v>0.89717122748858813</c:v>
                </c:pt>
                <c:pt idx="4">
                  <c:v>0.97565454333436819</c:v>
                </c:pt>
                <c:pt idx="5">
                  <c:v>1.1754874016076726</c:v>
                </c:pt>
                <c:pt idx="6">
                  <c:v>1.3645786152361392</c:v>
                </c:pt>
                <c:pt idx="7">
                  <c:v>1.4896269529154584</c:v>
                </c:pt>
                <c:pt idx="8">
                  <c:v>1.5800383965892137</c:v>
                </c:pt>
                <c:pt idx="9">
                  <c:v>1.6370042673395435</c:v>
                </c:pt>
              </c:numCache>
            </c:numRef>
          </c:yVal>
          <c:smooth val="1"/>
        </c:ser>
        <c:dLbls>
          <c:showLegendKey val="0"/>
          <c:showVal val="0"/>
          <c:showCatName val="0"/>
          <c:showSerName val="0"/>
          <c:showPercent val="0"/>
          <c:showBubbleSize val="0"/>
        </c:dLbls>
        <c:axId val="100887552"/>
        <c:axId val="123780096"/>
      </c:scatterChart>
      <c:valAx>
        <c:axId val="100887552"/>
        <c:scaling>
          <c:orientation val="minMax"/>
        </c:scaling>
        <c:delete val="0"/>
        <c:axPos val="b"/>
        <c:numFmt formatCode="General" sourceLinked="1"/>
        <c:majorTickMark val="out"/>
        <c:minorTickMark val="none"/>
        <c:tickLblPos val="nextTo"/>
        <c:crossAx val="123780096"/>
        <c:crosses val="autoZero"/>
        <c:crossBetween val="midCat"/>
      </c:valAx>
      <c:valAx>
        <c:axId val="123780096"/>
        <c:scaling>
          <c:orientation val="minMax"/>
          <c:max val="2.5"/>
        </c:scaling>
        <c:delete val="0"/>
        <c:axPos val="l"/>
        <c:majorGridlines/>
        <c:numFmt formatCode="0.00" sourceLinked="1"/>
        <c:majorTickMark val="out"/>
        <c:minorTickMark val="none"/>
        <c:tickLblPos val="nextTo"/>
        <c:crossAx val="100887552"/>
        <c:crosses val="autoZero"/>
        <c:crossBetween val="midCat"/>
      </c:valAx>
    </c:plotArea>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269949140174906E-2"/>
          <c:y val="0.12905961754780654"/>
          <c:w val="0.86017730148876603"/>
          <c:h val="0.75164679415073121"/>
        </c:manualLayout>
      </c:layout>
      <c:scatterChart>
        <c:scatterStyle val="smoothMarker"/>
        <c:varyColors val="0"/>
        <c:ser>
          <c:idx val="0"/>
          <c:order val="0"/>
          <c:tx>
            <c:strRef>
              <c:f>aver_18tests!$Q$204</c:f>
              <c:strCache>
                <c:ptCount val="1"/>
                <c:pt idx="0">
                  <c:v> aver</c:v>
                </c:pt>
              </c:strCache>
            </c:strRef>
          </c:tx>
          <c:spPr>
            <a:ln w="12700"/>
          </c:spPr>
          <c:marker>
            <c:symbol val="none"/>
          </c:marker>
          <c:xVal>
            <c:numRef>
              <c:f>aver_18tests!$G$202:$P$202</c:f>
              <c:numCache>
                <c:formatCode>General</c:formatCode>
                <c:ptCount val="10"/>
                <c:pt idx="0">
                  <c:v>1</c:v>
                </c:pt>
                <c:pt idx="1">
                  <c:v>2</c:v>
                </c:pt>
                <c:pt idx="2">
                  <c:v>3</c:v>
                </c:pt>
                <c:pt idx="3">
                  <c:v>4</c:v>
                </c:pt>
                <c:pt idx="4">
                  <c:v>5</c:v>
                </c:pt>
                <c:pt idx="5">
                  <c:v>10</c:v>
                </c:pt>
                <c:pt idx="6">
                  <c:v>20</c:v>
                </c:pt>
                <c:pt idx="7">
                  <c:v>30</c:v>
                </c:pt>
                <c:pt idx="8">
                  <c:v>40</c:v>
                </c:pt>
                <c:pt idx="9">
                  <c:v>50</c:v>
                </c:pt>
              </c:numCache>
            </c:numRef>
          </c:xVal>
          <c:yVal>
            <c:numRef>
              <c:f>aver_18tests!$G$208:$P$208</c:f>
              <c:numCache>
                <c:formatCode>0.00</c:formatCode>
                <c:ptCount val="10"/>
                <c:pt idx="0">
                  <c:v>0.57840909090909087</c:v>
                </c:pt>
                <c:pt idx="1">
                  <c:v>0.87758620689655165</c:v>
                </c:pt>
                <c:pt idx="2">
                  <c:v>1.046027397260274</c:v>
                </c:pt>
                <c:pt idx="3">
                  <c:v>1.1702298850574713</c:v>
                </c:pt>
                <c:pt idx="4">
                  <c:v>1.2726</c:v>
                </c:pt>
                <c:pt idx="5">
                  <c:v>1.5332530120481929</c:v>
                </c:pt>
                <c:pt idx="6">
                  <c:v>1.7798951048951048</c:v>
                </c:pt>
                <c:pt idx="7">
                  <c:v>1.9430025445292622</c:v>
                </c:pt>
                <c:pt idx="8">
                  <c:v>2.060931174089069</c:v>
                </c:pt>
                <c:pt idx="9">
                  <c:v>2.135234899328859</c:v>
                </c:pt>
              </c:numCache>
            </c:numRef>
          </c:yVal>
          <c:smooth val="1"/>
        </c:ser>
        <c:ser>
          <c:idx val="1"/>
          <c:order val="1"/>
          <c:tx>
            <c:strRef>
              <c:f>aver_18tests!$Q$231</c:f>
              <c:strCache>
                <c:ptCount val="1"/>
                <c:pt idx="0">
                  <c:v>stiff</c:v>
                </c:pt>
              </c:strCache>
            </c:strRef>
          </c:tx>
          <c:spPr>
            <a:ln w="12700"/>
          </c:spPr>
          <c:marker>
            <c:symbol val="none"/>
          </c:marker>
          <c:xVal>
            <c:numRef>
              <c:f>aver_18tests!$G$229:$P$229</c:f>
              <c:numCache>
                <c:formatCode>General</c:formatCode>
                <c:ptCount val="10"/>
                <c:pt idx="0">
                  <c:v>1</c:v>
                </c:pt>
                <c:pt idx="1">
                  <c:v>2</c:v>
                </c:pt>
                <c:pt idx="2">
                  <c:v>3</c:v>
                </c:pt>
                <c:pt idx="3">
                  <c:v>4</c:v>
                </c:pt>
                <c:pt idx="4">
                  <c:v>5</c:v>
                </c:pt>
                <c:pt idx="5">
                  <c:v>10</c:v>
                </c:pt>
                <c:pt idx="6">
                  <c:v>20</c:v>
                </c:pt>
                <c:pt idx="7">
                  <c:v>30</c:v>
                </c:pt>
                <c:pt idx="8">
                  <c:v>40</c:v>
                </c:pt>
                <c:pt idx="9">
                  <c:v>50</c:v>
                </c:pt>
              </c:numCache>
            </c:numRef>
          </c:xVal>
          <c:yVal>
            <c:numRef>
              <c:f>aver_18tests!$G$235:$P$235</c:f>
              <c:numCache>
                <c:formatCode>0.00</c:formatCode>
                <c:ptCount val="10"/>
                <c:pt idx="0">
                  <c:v>0.51127845172109676</c:v>
                </c:pt>
                <c:pt idx="1">
                  <c:v>0.77573282330097437</c:v>
                </c:pt>
                <c:pt idx="2">
                  <c:v>0.92462458929978708</c:v>
                </c:pt>
                <c:pt idx="3">
                  <c:v>1.0344120332714104</c:v>
                </c:pt>
                <c:pt idx="4">
                  <c:v>1.12490098770341</c:v>
                </c:pt>
                <c:pt idx="5">
                  <c:v>1.3553023948233855</c:v>
                </c:pt>
                <c:pt idx="6">
                  <c:v>1.5733190016540683</c:v>
                </c:pt>
                <c:pt idx="7">
                  <c:v>1.7174960564601645</c:v>
                </c:pt>
                <c:pt idx="8">
                  <c:v>1.8217377913889214</c:v>
                </c:pt>
                <c:pt idx="9">
                  <c:v>1.8874177646030363</c:v>
                </c:pt>
              </c:numCache>
            </c:numRef>
          </c:yVal>
          <c:smooth val="1"/>
        </c:ser>
        <c:ser>
          <c:idx val="2"/>
          <c:order val="2"/>
          <c:tx>
            <c:strRef>
              <c:f>aver_18tests!$Q$255</c:f>
              <c:strCache>
                <c:ptCount val="1"/>
                <c:pt idx="0">
                  <c:v>stiff+1</c:v>
                </c:pt>
              </c:strCache>
            </c:strRef>
          </c:tx>
          <c:spPr>
            <a:ln w="12700">
              <a:solidFill>
                <a:srgbClr val="008000"/>
              </a:solidFill>
            </a:ln>
          </c:spPr>
          <c:marker>
            <c:symbol val="none"/>
          </c:marker>
          <c:xVal>
            <c:numRef>
              <c:f>aver_18tests!$G$253:$P$253</c:f>
              <c:numCache>
                <c:formatCode>General</c:formatCode>
                <c:ptCount val="10"/>
                <c:pt idx="0">
                  <c:v>1</c:v>
                </c:pt>
                <c:pt idx="1">
                  <c:v>2</c:v>
                </c:pt>
                <c:pt idx="2">
                  <c:v>3</c:v>
                </c:pt>
                <c:pt idx="3">
                  <c:v>4</c:v>
                </c:pt>
                <c:pt idx="4">
                  <c:v>5</c:v>
                </c:pt>
                <c:pt idx="5">
                  <c:v>10</c:v>
                </c:pt>
                <c:pt idx="6">
                  <c:v>20</c:v>
                </c:pt>
                <c:pt idx="7">
                  <c:v>30</c:v>
                </c:pt>
                <c:pt idx="8">
                  <c:v>40</c:v>
                </c:pt>
                <c:pt idx="9">
                  <c:v>50</c:v>
                </c:pt>
              </c:numCache>
            </c:numRef>
          </c:xVal>
          <c:yVal>
            <c:numRef>
              <c:f>aver_18tests!$G$259:$P$259</c:f>
              <c:numCache>
                <c:formatCode>0.00</c:formatCode>
                <c:ptCount val="10"/>
                <c:pt idx="0">
                  <c:v>0.4434444895893101</c:v>
                </c:pt>
                <c:pt idx="1">
                  <c:v>0.67281232903205668</c:v>
                </c:pt>
                <c:pt idx="2">
                  <c:v>0.80194985273393848</c:v>
                </c:pt>
                <c:pt idx="3">
                  <c:v>0.89717122748858813</c:v>
                </c:pt>
                <c:pt idx="4">
                  <c:v>0.97565454333436819</c:v>
                </c:pt>
                <c:pt idx="5">
                  <c:v>1.1754874016076726</c:v>
                </c:pt>
                <c:pt idx="6">
                  <c:v>1.3645786152361392</c:v>
                </c:pt>
                <c:pt idx="7">
                  <c:v>1.4896269529154584</c:v>
                </c:pt>
                <c:pt idx="8">
                  <c:v>1.5800383965892137</c:v>
                </c:pt>
                <c:pt idx="9">
                  <c:v>1.6370042673395435</c:v>
                </c:pt>
              </c:numCache>
            </c:numRef>
          </c:yVal>
          <c:smooth val="1"/>
        </c:ser>
        <c:dLbls>
          <c:showLegendKey val="0"/>
          <c:showVal val="0"/>
          <c:showCatName val="0"/>
          <c:showSerName val="0"/>
          <c:showPercent val="0"/>
          <c:showBubbleSize val="0"/>
        </c:dLbls>
        <c:axId val="135474560"/>
        <c:axId val="135529984"/>
      </c:scatterChart>
      <c:valAx>
        <c:axId val="135474560"/>
        <c:scaling>
          <c:orientation val="minMax"/>
          <c:max val="50"/>
        </c:scaling>
        <c:delete val="0"/>
        <c:axPos val="b"/>
        <c:numFmt formatCode="General" sourceLinked="1"/>
        <c:majorTickMark val="out"/>
        <c:minorTickMark val="none"/>
        <c:tickLblPos val="nextTo"/>
        <c:crossAx val="135529984"/>
        <c:crosses val="autoZero"/>
        <c:crossBetween val="midCat"/>
      </c:valAx>
      <c:valAx>
        <c:axId val="135529984"/>
        <c:scaling>
          <c:orientation val="minMax"/>
          <c:max val="2.7"/>
          <c:min val="0.70000000000000007"/>
        </c:scaling>
        <c:delete val="0"/>
        <c:axPos val="l"/>
        <c:majorGridlines/>
        <c:numFmt formatCode="0.00" sourceLinked="1"/>
        <c:majorTickMark val="out"/>
        <c:minorTickMark val="none"/>
        <c:tickLblPos val="nextTo"/>
        <c:crossAx val="135474560"/>
        <c:crosses val="autoZero"/>
        <c:crossBetween val="midCat"/>
      </c:valAx>
    </c:plotArea>
    <c:legend>
      <c:legendPos val="r"/>
      <c:layout>
        <c:manualLayout>
          <c:xMode val="edge"/>
          <c:yMode val="edge"/>
          <c:x val="0.16181395238700574"/>
          <c:y val="3.2740852246410372E-2"/>
          <c:w val="0.71546082558768476"/>
          <c:h val="8.2136857892763399E-2"/>
        </c:manualLayout>
      </c:layout>
      <c:overlay val="0"/>
    </c:legend>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smoothMarker"/>
        <c:varyColors val="0"/>
        <c:ser>
          <c:idx val="0"/>
          <c:order val="0"/>
          <c:marker>
            <c:symbol val="none"/>
          </c:marker>
          <c:xVal>
            <c:numRef>
              <c:f>aver_18tests!$G$202:$P$202</c:f>
              <c:numCache>
                <c:formatCode>General</c:formatCode>
                <c:ptCount val="10"/>
                <c:pt idx="0">
                  <c:v>1</c:v>
                </c:pt>
                <c:pt idx="1">
                  <c:v>2</c:v>
                </c:pt>
                <c:pt idx="2">
                  <c:v>3</c:v>
                </c:pt>
                <c:pt idx="3">
                  <c:v>4</c:v>
                </c:pt>
                <c:pt idx="4">
                  <c:v>5</c:v>
                </c:pt>
                <c:pt idx="5">
                  <c:v>10</c:v>
                </c:pt>
                <c:pt idx="6">
                  <c:v>20</c:v>
                </c:pt>
                <c:pt idx="7">
                  <c:v>30</c:v>
                </c:pt>
                <c:pt idx="8">
                  <c:v>40</c:v>
                </c:pt>
                <c:pt idx="9">
                  <c:v>50</c:v>
                </c:pt>
              </c:numCache>
            </c:numRef>
          </c:xVal>
          <c:yVal>
            <c:numRef>
              <c:f>aver_18tests!$G$204:$P$204</c:f>
              <c:numCache>
                <c:formatCode>0</c:formatCode>
                <c:ptCount val="10"/>
                <c:pt idx="0">
                  <c:v>44</c:v>
                </c:pt>
                <c:pt idx="1">
                  <c:v>58</c:v>
                </c:pt>
                <c:pt idx="2">
                  <c:v>73</c:v>
                </c:pt>
                <c:pt idx="3">
                  <c:v>87</c:v>
                </c:pt>
                <c:pt idx="4">
                  <c:v>100</c:v>
                </c:pt>
                <c:pt idx="5">
                  <c:v>166</c:v>
                </c:pt>
                <c:pt idx="6">
                  <c:v>286</c:v>
                </c:pt>
                <c:pt idx="7">
                  <c:v>393</c:v>
                </c:pt>
                <c:pt idx="8">
                  <c:v>494</c:v>
                </c:pt>
                <c:pt idx="9">
                  <c:v>596</c:v>
                </c:pt>
              </c:numCache>
            </c:numRef>
          </c:yVal>
          <c:smooth val="1"/>
        </c:ser>
        <c:dLbls>
          <c:showLegendKey val="0"/>
          <c:showVal val="0"/>
          <c:showCatName val="0"/>
          <c:showSerName val="0"/>
          <c:showPercent val="0"/>
          <c:showBubbleSize val="0"/>
        </c:dLbls>
        <c:axId val="135806976"/>
        <c:axId val="135808512"/>
      </c:scatterChart>
      <c:valAx>
        <c:axId val="135806976"/>
        <c:scaling>
          <c:orientation val="minMax"/>
        </c:scaling>
        <c:delete val="0"/>
        <c:axPos val="b"/>
        <c:numFmt formatCode="General" sourceLinked="1"/>
        <c:majorTickMark val="out"/>
        <c:minorTickMark val="none"/>
        <c:tickLblPos val="nextTo"/>
        <c:crossAx val="135808512"/>
        <c:crosses val="autoZero"/>
        <c:crossBetween val="midCat"/>
      </c:valAx>
      <c:valAx>
        <c:axId val="135808512"/>
        <c:scaling>
          <c:orientation val="minMax"/>
        </c:scaling>
        <c:delete val="0"/>
        <c:axPos val="l"/>
        <c:majorGridlines/>
        <c:numFmt formatCode="0" sourceLinked="1"/>
        <c:majorTickMark val="out"/>
        <c:minorTickMark val="none"/>
        <c:tickLblPos val="nextTo"/>
        <c:crossAx val="135806976"/>
        <c:crosses val="autoZero"/>
        <c:crossBetween val="midCat"/>
      </c:valAx>
    </c:plotArea>
    <c:plotVisOnly val="1"/>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smoothMarker"/>
        <c:varyColors val="0"/>
        <c:ser>
          <c:idx val="0"/>
          <c:order val="0"/>
          <c:marker>
            <c:symbol val="none"/>
          </c:marker>
          <c:xVal>
            <c:numRef>
              <c:f>aver_18tests_orig_zeta1!$G$224:$P$224</c:f>
              <c:numCache>
                <c:formatCode>General</c:formatCode>
                <c:ptCount val="10"/>
                <c:pt idx="0">
                  <c:v>1</c:v>
                </c:pt>
                <c:pt idx="1">
                  <c:v>2</c:v>
                </c:pt>
                <c:pt idx="2">
                  <c:v>3</c:v>
                </c:pt>
                <c:pt idx="3">
                  <c:v>4</c:v>
                </c:pt>
                <c:pt idx="4">
                  <c:v>5</c:v>
                </c:pt>
                <c:pt idx="5">
                  <c:v>10</c:v>
                </c:pt>
                <c:pt idx="6">
                  <c:v>20</c:v>
                </c:pt>
                <c:pt idx="7">
                  <c:v>30</c:v>
                </c:pt>
                <c:pt idx="8">
                  <c:v>40</c:v>
                </c:pt>
                <c:pt idx="9">
                  <c:v>50</c:v>
                </c:pt>
              </c:numCache>
            </c:numRef>
          </c:xVal>
          <c:yVal>
            <c:numRef>
              <c:f>aver_18tests_orig_zeta1!$G$230:$P$230</c:f>
              <c:numCache>
                <c:formatCode>0.00</c:formatCode>
                <c:ptCount val="10"/>
                <c:pt idx="0">
                  <c:v>0.92307692307692313</c:v>
                </c:pt>
                <c:pt idx="1">
                  <c:v>0.9765625</c:v>
                </c:pt>
                <c:pt idx="2">
                  <c:v>1.0238095238095237</c:v>
                </c:pt>
                <c:pt idx="3">
                  <c:v>1.08</c:v>
                </c:pt>
                <c:pt idx="4">
                  <c:v>1.1478260869565218</c:v>
                </c:pt>
                <c:pt idx="5">
                  <c:v>1.3467836257309942</c:v>
                </c:pt>
                <c:pt idx="6">
                  <c:v>1.6346153846153846</c:v>
                </c:pt>
                <c:pt idx="7">
                  <c:v>1.8</c:v>
                </c:pt>
                <c:pt idx="8">
                  <c:v>1.9158878504672898</c:v>
                </c:pt>
                <c:pt idx="9">
                  <c:v>1.9944813313788048</c:v>
                </c:pt>
              </c:numCache>
            </c:numRef>
          </c:yVal>
          <c:smooth val="1"/>
        </c:ser>
        <c:dLbls>
          <c:showLegendKey val="0"/>
          <c:showVal val="0"/>
          <c:showCatName val="0"/>
          <c:showSerName val="0"/>
          <c:showPercent val="0"/>
          <c:showBubbleSize val="0"/>
        </c:dLbls>
        <c:axId val="82891904"/>
        <c:axId val="82893440"/>
      </c:scatterChart>
      <c:valAx>
        <c:axId val="82891904"/>
        <c:scaling>
          <c:orientation val="minMax"/>
        </c:scaling>
        <c:delete val="0"/>
        <c:axPos val="b"/>
        <c:numFmt formatCode="General" sourceLinked="1"/>
        <c:majorTickMark val="out"/>
        <c:minorTickMark val="none"/>
        <c:tickLblPos val="nextTo"/>
        <c:crossAx val="82893440"/>
        <c:crosses val="autoZero"/>
        <c:crossBetween val="midCat"/>
      </c:valAx>
      <c:valAx>
        <c:axId val="82893440"/>
        <c:scaling>
          <c:orientation val="minMax"/>
          <c:max val="2.5"/>
        </c:scaling>
        <c:delete val="0"/>
        <c:axPos val="l"/>
        <c:majorGridlines/>
        <c:numFmt formatCode="0.00" sourceLinked="1"/>
        <c:majorTickMark val="out"/>
        <c:minorTickMark val="none"/>
        <c:tickLblPos val="nextTo"/>
        <c:crossAx val="82891904"/>
        <c:crosses val="autoZero"/>
        <c:crossBetween val="midCat"/>
      </c:valAx>
    </c:plotArea>
    <c:plotVisOnly val="1"/>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smoothMarker"/>
        <c:varyColors val="0"/>
        <c:ser>
          <c:idx val="0"/>
          <c:order val="0"/>
          <c:marker>
            <c:symbol val="none"/>
          </c:marker>
          <c:xVal>
            <c:numRef>
              <c:f>aver_18tests_orig_zeta1!$G$248:$P$248</c:f>
              <c:numCache>
                <c:formatCode>General</c:formatCode>
                <c:ptCount val="10"/>
                <c:pt idx="0">
                  <c:v>1</c:v>
                </c:pt>
                <c:pt idx="1">
                  <c:v>2</c:v>
                </c:pt>
                <c:pt idx="2">
                  <c:v>3</c:v>
                </c:pt>
                <c:pt idx="3">
                  <c:v>4</c:v>
                </c:pt>
                <c:pt idx="4">
                  <c:v>5</c:v>
                </c:pt>
                <c:pt idx="5">
                  <c:v>10</c:v>
                </c:pt>
                <c:pt idx="6">
                  <c:v>20</c:v>
                </c:pt>
                <c:pt idx="7">
                  <c:v>30</c:v>
                </c:pt>
                <c:pt idx="8">
                  <c:v>40</c:v>
                </c:pt>
                <c:pt idx="9">
                  <c:v>50</c:v>
                </c:pt>
              </c:numCache>
            </c:numRef>
          </c:xVal>
          <c:yVal>
            <c:numRef>
              <c:f>aver_18tests_orig_zeta1!$G$254:$P$254</c:f>
              <c:numCache>
                <c:formatCode>0.00</c:formatCode>
                <c:ptCount val="10"/>
                <c:pt idx="0">
                  <c:v>0.92307692307692313</c:v>
                </c:pt>
                <c:pt idx="1">
                  <c:v>0.9765625</c:v>
                </c:pt>
                <c:pt idx="2">
                  <c:v>1.0238095238095237</c:v>
                </c:pt>
                <c:pt idx="3">
                  <c:v>1.08</c:v>
                </c:pt>
                <c:pt idx="4">
                  <c:v>1.1478260869565218</c:v>
                </c:pt>
                <c:pt idx="5">
                  <c:v>1.2794444444444444</c:v>
                </c:pt>
                <c:pt idx="6">
                  <c:v>1.5</c:v>
                </c:pt>
                <c:pt idx="7">
                  <c:v>1.6451612903225807</c:v>
                </c:pt>
                <c:pt idx="8">
                  <c:v>1.7641996557659207</c:v>
                </c:pt>
                <c:pt idx="9">
                  <c:v>1.8489208633093526</c:v>
                </c:pt>
              </c:numCache>
            </c:numRef>
          </c:yVal>
          <c:smooth val="1"/>
        </c:ser>
        <c:dLbls>
          <c:showLegendKey val="0"/>
          <c:showVal val="0"/>
          <c:showCatName val="0"/>
          <c:showSerName val="0"/>
          <c:showPercent val="0"/>
          <c:showBubbleSize val="0"/>
        </c:dLbls>
        <c:axId val="139665792"/>
        <c:axId val="139667328"/>
      </c:scatterChart>
      <c:valAx>
        <c:axId val="139665792"/>
        <c:scaling>
          <c:orientation val="minMax"/>
        </c:scaling>
        <c:delete val="0"/>
        <c:axPos val="b"/>
        <c:numFmt formatCode="General" sourceLinked="1"/>
        <c:majorTickMark val="out"/>
        <c:minorTickMark val="none"/>
        <c:tickLblPos val="nextTo"/>
        <c:crossAx val="139667328"/>
        <c:crosses val="autoZero"/>
        <c:crossBetween val="midCat"/>
      </c:valAx>
      <c:valAx>
        <c:axId val="139667328"/>
        <c:scaling>
          <c:orientation val="minMax"/>
          <c:max val="2.5"/>
        </c:scaling>
        <c:delete val="0"/>
        <c:axPos val="l"/>
        <c:majorGridlines/>
        <c:numFmt formatCode="0.00" sourceLinked="1"/>
        <c:majorTickMark val="out"/>
        <c:minorTickMark val="none"/>
        <c:tickLblPos val="nextTo"/>
        <c:crossAx val="139665792"/>
        <c:crosses val="autoZero"/>
        <c:crossBetween val="midCat"/>
      </c:valAx>
    </c:plotArea>
    <c:plotVisOnly val="1"/>
    <c:dispBlanksAs val="gap"/>
    <c:showDLblsOverMax val="0"/>
  </c:chart>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269949140174906E-2"/>
          <c:y val="0.12905961754780654"/>
          <c:w val="0.86017730148876603"/>
          <c:h val="0.75164679415073121"/>
        </c:manualLayout>
      </c:layout>
      <c:scatterChart>
        <c:scatterStyle val="smoothMarker"/>
        <c:varyColors val="0"/>
        <c:ser>
          <c:idx val="0"/>
          <c:order val="0"/>
          <c:tx>
            <c:strRef>
              <c:f>aver_18tests_orig_zeta1!$Q$196</c:f>
              <c:strCache>
                <c:ptCount val="1"/>
                <c:pt idx="0">
                  <c:v> aver</c:v>
                </c:pt>
              </c:strCache>
            </c:strRef>
          </c:tx>
          <c:spPr>
            <a:ln w="12700"/>
          </c:spPr>
          <c:marker>
            <c:symbol val="none"/>
          </c:marker>
          <c:xVal>
            <c:numRef>
              <c:f>aver_18tests_orig_zeta1!$G$194:$P$194</c:f>
              <c:numCache>
                <c:formatCode>General</c:formatCode>
                <c:ptCount val="10"/>
                <c:pt idx="0">
                  <c:v>1</c:v>
                </c:pt>
                <c:pt idx="1">
                  <c:v>2</c:v>
                </c:pt>
                <c:pt idx="2">
                  <c:v>3</c:v>
                </c:pt>
                <c:pt idx="3">
                  <c:v>4</c:v>
                </c:pt>
                <c:pt idx="4">
                  <c:v>5</c:v>
                </c:pt>
                <c:pt idx="5">
                  <c:v>10</c:v>
                </c:pt>
                <c:pt idx="6">
                  <c:v>20</c:v>
                </c:pt>
                <c:pt idx="7">
                  <c:v>30</c:v>
                </c:pt>
                <c:pt idx="8">
                  <c:v>40</c:v>
                </c:pt>
                <c:pt idx="9">
                  <c:v>50</c:v>
                </c:pt>
              </c:numCache>
            </c:numRef>
          </c:xVal>
          <c:yVal>
            <c:numRef>
              <c:f>aver_18tests_orig_zeta1!$G$200:$P$200</c:f>
              <c:numCache>
                <c:formatCode>0.00</c:formatCode>
                <c:ptCount val="10"/>
                <c:pt idx="0">
                  <c:v>0.92307692307692313</c:v>
                </c:pt>
                <c:pt idx="1">
                  <c:v>0.9765625</c:v>
                </c:pt>
                <c:pt idx="2">
                  <c:v>1.0238095238095237</c:v>
                </c:pt>
                <c:pt idx="3">
                  <c:v>1.08</c:v>
                </c:pt>
                <c:pt idx="4">
                  <c:v>1.1478260869565218</c:v>
                </c:pt>
                <c:pt idx="5">
                  <c:v>1.4137507673419276</c:v>
                </c:pt>
                <c:pt idx="6">
                  <c:v>1.7894736842105263</c:v>
                </c:pt>
                <c:pt idx="7">
                  <c:v>1.9870129870129871</c:v>
                </c:pt>
                <c:pt idx="8">
                  <c:v>2.0918367346938775</c:v>
                </c:pt>
                <c:pt idx="9">
                  <c:v>2.1632996632996635</c:v>
                </c:pt>
              </c:numCache>
            </c:numRef>
          </c:yVal>
          <c:smooth val="1"/>
        </c:ser>
        <c:ser>
          <c:idx val="1"/>
          <c:order val="1"/>
          <c:tx>
            <c:strRef>
              <c:f>aver_18tests_orig_zeta1!$Q$226</c:f>
              <c:strCache>
                <c:ptCount val="1"/>
                <c:pt idx="0">
                  <c:v> stiff</c:v>
                </c:pt>
              </c:strCache>
            </c:strRef>
          </c:tx>
          <c:spPr>
            <a:ln w="12700"/>
          </c:spPr>
          <c:marker>
            <c:symbol val="none"/>
          </c:marker>
          <c:xVal>
            <c:numRef>
              <c:f>aver_18tests_orig_zeta1!$G$224:$P$224</c:f>
              <c:numCache>
                <c:formatCode>General</c:formatCode>
                <c:ptCount val="10"/>
                <c:pt idx="0">
                  <c:v>1</c:v>
                </c:pt>
                <c:pt idx="1">
                  <c:v>2</c:v>
                </c:pt>
                <c:pt idx="2">
                  <c:v>3</c:v>
                </c:pt>
                <c:pt idx="3">
                  <c:v>4</c:v>
                </c:pt>
                <c:pt idx="4">
                  <c:v>5</c:v>
                </c:pt>
                <c:pt idx="5">
                  <c:v>10</c:v>
                </c:pt>
                <c:pt idx="6">
                  <c:v>20</c:v>
                </c:pt>
                <c:pt idx="7">
                  <c:v>30</c:v>
                </c:pt>
                <c:pt idx="8">
                  <c:v>40</c:v>
                </c:pt>
                <c:pt idx="9">
                  <c:v>50</c:v>
                </c:pt>
              </c:numCache>
            </c:numRef>
          </c:xVal>
          <c:yVal>
            <c:numRef>
              <c:f>aver_18tests_orig_zeta1!$G$230:$P$230</c:f>
              <c:numCache>
                <c:formatCode>0.00</c:formatCode>
                <c:ptCount val="10"/>
                <c:pt idx="0">
                  <c:v>0.92307692307692313</c:v>
                </c:pt>
                <c:pt idx="1">
                  <c:v>0.9765625</c:v>
                </c:pt>
                <c:pt idx="2">
                  <c:v>1.0238095238095237</c:v>
                </c:pt>
                <c:pt idx="3">
                  <c:v>1.08</c:v>
                </c:pt>
                <c:pt idx="4">
                  <c:v>1.1478260869565218</c:v>
                </c:pt>
                <c:pt idx="5">
                  <c:v>1.3467836257309942</c:v>
                </c:pt>
                <c:pt idx="6">
                  <c:v>1.6346153846153846</c:v>
                </c:pt>
                <c:pt idx="7">
                  <c:v>1.8</c:v>
                </c:pt>
                <c:pt idx="8">
                  <c:v>1.9158878504672898</c:v>
                </c:pt>
                <c:pt idx="9">
                  <c:v>1.9944813313788048</c:v>
                </c:pt>
              </c:numCache>
            </c:numRef>
          </c:yVal>
          <c:smooth val="1"/>
        </c:ser>
        <c:ser>
          <c:idx val="2"/>
          <c:order val="2"/>
          <c:tx>
            <c:strRef>
              <c:f>aver_18tests_orig_zeta1!$Q$250</c:f>
              <c:strCache>
                <c:ptCount val="1"/>
                <c:pt idx="0">
                  <c:v> stiff+1</c:v>
                </c:pt>
              </c:strCache>
            </c:strRef>
          </c:tx>
          <c:spPr>
            <a:ln w="12700">
              <a:solidFill>
                <a:srgbClr val="008000"/>
              </a:solidFill>
            </a:ln>
          </c:spPr>
          <c:marker>
            <c:symbol val="none"/>
          </c:marker>
          <c:xVal>
            <c:numRef>
              <c:f>aver_18tests_orig_zeta1!$G$248:$P$248</c:f>
              <c:numCache>
                <c:formatCode>General</c:formatCode>
                <c:ptCount val="10"/>
                <c:pt idx="0">
                  <c:v>1</c:v>
                </c:pt>
                <c:pt idx="1">
                  <c:v>2</c:v>
                </c:pt>
                <c:pt idx="2">
                  <c:v>3</c:v>
                </c:pt>
                <c:pt idx="3">
                  <c:v>4</c:v>
                </c:pt>
                <c:pt idx="4">
                  <c:v>5</c:v>
                </c:pt>
                <c:pt idx="5">
                  <c:v>10</c:v>
                </c:pt>
                <c:pt idx="6">
                  <c:v>20</c:v>
                </c:pt>
                <c:pt idx="7">
                  <c:v>30</c:v>
                </c:pt>
                <c:pt idx="8">
                  <c:v>40</c:v>
                </c:pt>
                <c:pt idx="9">
                  <c:v>50</c:v>
                </c:pt>
              </c:numCache>
            </c:numRef>
          </c:xVal>
          <c:yVal>
            <c:numRef>
              <c:f>aver_18tests_orig_zeta1!$G$254:$P$254</c:f>
              <c:numCache>
                <c:formatCode>0.00</c:formatCode>
                <c:ptCount val="10"/>
                <c:pt idx="0">
                  <c:v>0.92307692307692313</c:v>
                </c:pt>
                <c:pt idx="1">
                  <c:v>0.9765625</c:v>
                </c:pt>
                <c:pt idx="2">
                  <c:v>1.0238095238095237</c:v>
                </c:pt>
                <c:pt idx="3">
                  <c:v>1.08</c:v>
                </c:pt>
                <c:pt idx="4">
                  <c:v>1.1478260869565218</c:v>
                </c:pt>
                <c:pt idx="5">
                  <c:v>1.2794444444444444</c:v>
                </c:pt>
                <c:pt idx="6">
                  <c:v>1.5</c:v>
                </c:pt>
                <c:pt idx="7">
                  <c:v>1.6451612903225807</c:v>
                </c:pt>
                <c:pt idx="8">
                  <c:v>1.7641996557659207</c:v>
                </c:pt>
                <c:pt idx="9">
                  <c:v>1.8489208633093526</c:v>
                </c:pt>
              </c:numCache>
            </c:numRef>
          </c:yVal>
          <c:smooth val="1"/>
        </c:ser>
        <c:dLbls>
          <c:showLegendKey val="0"/>
          <c:showVal val="0"/>
          <c:showCatName val="0"/>
          <c:showSerName val="0"/>
          <c:showPercent val="0"/>
          <c:showBubbleSize val="0"/>
        </c:dLbls>
        <c:axId val="89795584"/>
        <c:axId val="96715520"/>
      </c:scatterChart>
      <c:valAx>
        <c:axId val="89795584"/>
        <c:scaling>
          <c:orientation val="minMax"/>
          <c:max val="50"/>
        </c:scaling>
        <c:delete val="0"/>
        <c:axPos val="b"/>
        <c:numFmt formatCode="General" sourceLinked="1"/>
        <c:majorTickMark val="out"/>
        <c:minorTickMark val="none"/>
        <c:tickLblPos val="nextTo"/>
        <c:crossAx val="96715520"/>
        <c:crosses val="autoZero"/>
        <c:crossBetween val="midCat"/>
      </c:valAx>
      <c:valAx>
        <c:axId val="96715520"/>
        <c:scaling>
          <c:orientation val="minMax"/>
          <c:max val="2.3499999999999996"/>
          <c:min val="0.70000000000000007"/>
        </c:scaling>
        <c:delete val="0"/>
        <c:axPos val="l"/>
        <c:majorGridlines/>
        <c:numFmt formatCode="0.00" sourceLinked="1"/>
        <c:majorTickMark val="out"/>
        <c:minorTickMark val="none"/>
        <c:tickLblPos val="nextTo"/>
        <c:crossAx val="89795584"/>
        <c:crosses val="autoZero"/>
        <c:crossBetween val="midCat"/>
      </c:valAx>
    </c:plotArea>
    <c:legend>
      <c:legendPos val="r"/>
      <c:layout>
        <c:manualLayout>
          <c:xMode val="edge"/>
          <c:yMode val="edge"/>
          <c:x val="0.16181395238700574"/>
          <c:y val="3.2740852246410372E-2"/>
          <c:w val="0.71546082558768476"/>
          <c:h val="8.2136857892763399E-2"/>
        </c:manualLayout>
      </c:layout>
      <c:overlay val="0"/>
    </c:legend>
    <c:plotVisOnly val="1"/>
    <c:dispBlanksAs val="gap"/>
    <c:showDLblsOverMax val="0"/>
  </c:chart>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smoothMarker"/>
        <c:varyColors val="0"/>
        <c:ser>
          <c:idx val="0"/>
          <c:order val="0"/>
          <c:marker>
            <c:symbol val="none"/>
          </c:marker>
          <c:xVal>
            <c:numRef>
              <c:f>aver_18tests_orig_zeta1!$G$194:$P$194</c:f>
              <c:numCache>
                <c:formatCode>General</c:formatCode>
                <c:ptCount val="10"/>
                <c:pt idx="0">
                  <c:v>1</c:v>
                </c:pt>
                <c:pt idx="1">
                  <c:v>2</c:v>
                </c:pt>
                <c:pt idx="2">
                  <c:v>3</c:v>
                </c:pt>
                <c:pt idx="3">
                  <c:v>4</c:v>
                </c:pt>
                <c:pt idx="4">
                  <c:v>5</c:v>
                </c:pt>
                <c:pt idx="5">
                  <c:v>10</c:v>
                </c:pt>
                <c:pt idx="6">
                  <c:v>20</c:v>
                </c:pt>
                <c:pt idx="7">
                  <c:v>30</c:v>
                </c:pt>
                <c:pt idx="8">
                  <c:v>40</c:v>
                </c:pt>
                <c:pt idx="9">
                  <c:v>50</c:v>
                </c:pt>
              </c:numCache>
            </c:numRef>
          </c:xVal>
          <c:yVal>
            <c:numRef>
              <c:f>aver_18tests_orig_zeta1!$G$196:$P$196</c:f>
              <c:numCache>
                <c:formatCode>0</c:formatCode>
                <c:ptCount val="10"/>
                <c:pt idx="0">
                  <c:v>39</c:v>
                </c:pt>
                <c:pt idx="1">
                  <c:v>64</c:v>
                </c:pt>
                <c:pt idx="2">
                  <c:v>84</c:v>
                </c:pt>
                <c:pt idx="3">
                  <c:v>100</c:v>
                </c:pt>
                <c:pt idx="4">
                  <c:v>115</c:v>
                </c:pt>
                <c:pt idx="5">
                  <c:v>181</c:v>
                </c:pt>
                <c:pt idx="6">
                  <c:v>285</c:v>
                </c:pt>
                <c:pt idx="7">
                  <c:v>385</c:v>
                </c:pt>
                <c:pt idx="8">
                  <c:v>490</c:v>
                </c:pt>
                <c:pt idx="9">
                  <c:v>594</c:v>
                </c:pt>
              </c:numCache>
            </c:numRef>
          </c:yVal>
          <c:smooth val="1"/>
        </c:ser>
        <c:dLbls>
          <c:showLegendKey val="0"/>
          <c:showVal val="0"/>
          <c:showCatName val="0"/>
          <c:showSerName val="0"/>
          <c:showPercent val="0"/>
          <c:showBubbleSize val="0"/>
        </c:dLbls>
        <c:axId val="99377536"/>
        <c:axId val="99379072"/>
      </c:scatterChart>
      <c:valAx>
        <c:axId val="99377536"/>
        <c:scaling>
          <c:orientation val="minMax"/>
        </c:scaling>
        <c:delete val="0"/>
        <c:axPos val="b"/>
        <c:numFmt formatCode="General" sourceLinked="1"/>
        <c:majorTickMark val="out"/>
        <c:minorTickMark val="none"/>
        <c:tickLblPos val="nextTo"/>
        <c:crossAx val="99379072"/>
        <c:crosses val="autoZero"/>
        <c:crossBetween val="midCat"/>
      </c:valAx>
      <c:valAx>
        <c:axId val="99379072"/>
        <c:scaling>
          <c:orientation val="minMax"/>
        </c:scaling>
        <c:delete val="0"/>
        <c:axPos val="l"/>
        <c:majorGridlines/>
        <c:numFmt formatCode="0" sourceLinked="1"/>
        <c:majorTickMark val="out"/>
        <c:minorTickMark val="none"/>
        <c:tickLblPos val="nextTo"/>
        <c:crossAx val="99377536"/>
        <c:crosses val="autoZero"/>
        <c:crossBetween val="midCat"/>
      </c:valAx>
    </c:plotArea>
    <c:plotVisOnly val="1"/>
    <c:dispBlanksAs val="gap"/>
    <c:showDLblsOverMax val="0"/>
  </c:chart>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smoothMarker"/>
        <c:varyColors val="0"/>
        <c:ser>
          <c:idx val="0"/>
          <c:order val="0"/>
          <c:spPr>
            <a:ln w="19050"/>
          </c:spPr>
          <c:xVal>
            <c:numRef>
              <c:f>'ideal_r-zeta'!$F$8:$F$17</c:f>
              <c:numCache>
                <c:formatCode>General</c:formatCode>
                <c:ptCount val="10"/>
                <c:pt idx="0">
                  <c:v>1</c:v>
                </c:pt>
                <c:pt idx="1">
                  <c:v>2</c:v>
                </c:pt>
                <c:pt idx="2">
                  <c:v>3</c:v>
                </c:pt>
                <c:pt idx="3">
                  <c:v>4</c:v>
                </c:pt>
                <c:pt idx="4">
                  <c:v>5</c:v>
                </c:pt>
                <c:pt idx="5">
                  <c:v>10</c:v>
                </c:pt>
                <c:pt idx="6">
                  <c:v>20</c:v>
                </c:pt>
                <c:pt idx="7">
                  <c:v>30</c:v>
                </c:pt>
                <c:pt idx="8">
                  <c:v>40</c:v>
                </c:pt>
                <c:pt idx="9">
                  <c:v>50</c:v>
                </c:pt>
              </c:numCache>
            </c:numRef>
          </c:xVal>
          <c:yVal>
            <c:numRef>
              <c:f>'ideal_r-zeta'!$G$8:$G$17</c:f>
              <c:numCache>
                <c:formatCode>0.0000</c:formatCode>
                <c:ptCount val="10"/>
                <c:pt idx="0">
                  <c:v>1</c:v>
                </c:pt>
                <c:pt idx="1">
                  <c:v>0.87</c:v>
                </c:pt>
                <c:pt idx="2">
                  <c:v>0.79900000000000004</c:v>
                </c:pt>
                <c:pt idx="3">
                  <c:v>0.76</c:v>
                </c:pt>
                <c:pt idx="4">
                  <c:v>0.73799999999999999</c:v>
                </c:pt>
                <c:pt idx="5">
                  <c:v>0.7</c:v>
                </c:pt>
                <c:pt idx="6" formatCode="0.00">
                  <c:v>0.7</c:v>
                </c:pt>
                <c:pt idx="7" formatCode="0.00">
                  <c:v>0.7</c:v>
                </c:pt>
                <c:pt idx="8" formatCode="0.00">
                  <c:v>0.7</c:v>
                </c:pt>
                <c:pt idx="9" formatCode="0.00">
                  <c:v>0.7</c:v>
                </c:pt>
              </c:numCache>
            </c:numRef>
          </c:yVal>
          <c:smooth val="1"/>
        </c:ser>
        <c:dLbls>
          <c:showLegendKey val="0"/>
          <c:showVal val="0"/>
          <c:showCatName val="0"/>
          <c:showSerName val="0"/>
          <c:showPercent val="0"/>
          <c:showBubbleSize val="0"/>
        </c:dLbls>
        <c:axId val="99416320"/>
        <c:axId val="99766272"/>
      </c:scatterChart>
      <c:valAx>
        <c:axId val="99416320"/>
        <c:scaling>
          <c:orientation val="minMax"/>
          <c:max val="50"/>
          <c:min val="0"/>
        </c:scaling>
        <c:delete val="0"/>
        <c:axPos val="b"/>
        <c:numFmt formatCode="General" sourceLinked="1"/>
        <c:majorTickMark val="out"/>
        <c:minorTickMark val="none"/>
        <c:tickLblPos val="nextTo"/>
        <c:crossAx val="99766272"/>
        <c:crosses val="autoZero"/>
        <c:crossBetween val="midCat"/>
      </c:valAx>
      <c:valAx>
        <c:axId val="99766272"/>
        <c:scaling>
          <c:orientation val="minMax"/>
          <c:max val="1.05"/>
          <c:min val="0.65000000000000013"/>
        </c:scaling>
        <c:delete val="0"/>
        <c:axPos val="l"/>
        <c:majorGridlines/>
        <c:numFmt formatCode="0.0000" sourceLinked="1"/>
        <c:majorTickMark val="out"/>
        <c:minorTickMark val="none"/>
        <c:tickLblPos val="nextTo"/>
        <c:crossAx val="99416320"/>
        <c:crosses val="autoZero"/>
        <c:crossBetween val="midCat"/>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8" Type="http://schemas.openxmlformats.org/officeDocument/2006/relationships/image" Target="../media/image71.gif"/><Relationship Id="rId13" Type="http://schemas.openxmlformats.org/officeDocument/2006/relationships/chart" Target="../charts/chart2.xml"/><Relationship Id="rId3" Type="http://schemas.openxmlformats.org/officeDocument/2006/relationships/image" Target="../media/image66.gif"/><Relationship Id="rId7" Type="http://schemas.openxmlformats.org/officeDocument/2006/relationships/image" Target="../media/image70.gif"/><Relationship Id="rId12" Type="http://schemas.openxmlformats.org/officeDocument/2006/relationships/chart" Target="../charts/chart1.xml"/><Relationship Id="rId2" Type="http://schemas.openxmlformats.org/officeDocument/2006/relationships/image" Target="../media/image65.gif"/><Relationship Id="rId1" Type="http://schemas.openxmlformats.org/officeDocument/2006/relationships/image" Target="../media/image64.gif"/><Relationship Id="rId6" Type="http://schemas.openxmlformats.org/officeDocument/2006/relationships/image" Target="../media/image69.png"/><Relationship Id="rId11" Type="http://schemas.openxmlformats.org/officeDocument/2006/relationships/image" Target="../media/image74.gif"/><Relationship Id="rId5" Type="http://schemas.openxmlformats.org/officeDocument/2006/relationships/image" Target="../media/image68.png"/><Relationship Id="rId15" Type="http://schemas.openxmlformats.org/officeDocument/2006/relationships/chart" Target="../charts/chart4.xml"/><Relationship Id="rId10" Type="http://schemas.openxmlformats.org/officeDocument/2006/relationships/image" Target="../media/image73.gif"/><Relationship Id="rId4" Type="http://schemas.openxmlformats.org/officeDocument/2006/relationships/image" Target="../media/image67.png"/><Relationship Id="rId9" Type="http://schemas.openxmlformats.org/officeDocument/2006/relationships/image" Target="../media/image72.gif"/><Relationship Id="rId14" Type="http://schemas.openxmlformats.org/officeDocument/2006/relationships/chart" Target="../charts/chart3.xml"/></Relationships>
</file>

<file path=xl/drawings/_rels/drawing2.xml.rels><?xml version="1.0" encoding="UTF-8" standalone="yes"?>
<Relationships xmlns="http://schemas.openxmlformats.org/package/2006/relationships"><Relationship Id="rId8" Type="http://schemas.openxmlformats.org/officeDocument/2006/relationships/image" Target="../media/image71.gif"/><Relationship Id="rId13" Type="http://schemas.openxmlformats.org/officeDocument/2006/relationships/chart" Target="../charts/chart6.xml"/><Relationship Id="rId3" Type="http://schemas.openxmlformats.org/officeDocument/2006/relationships/image" Target="../media/image66.gif"/><Relationship Id="rId7" Type="http://schemas.openxmlformats.org/officeDocument/2006/relationships/image" Target="../media/image70.gif"/><Relationship Id="rId12" Type="http://schemas.openxmlformats.org/officeDocument/2006/relationships/chart" Target="../charts/chart5.xml"/><Relationship Id="rId2" Type="http://schemas.openxmlformats.org/officeDocument/2006/relationships/image" Target="../media/image65.gif"/><Relationship Id="rId1" Type="http://schemas.openxmlformats.org/officeDocument/2006/relationships/image" Target="../media/image64.gif"/><Relationship Id="rId6" Type="http://schemas.openxmlformats.org/officeDocument/2006/relationships/image" Target="../media/image69.png"/><Relationship Id="rId11" Type="http://schemas.openxmlformats.org/officeDocument/2006/relationships/image" Target="../media/image74.gif"/><Relationship Id="rId5" Type="http://schemas.openxmlformats.org/officeDocument/2006/relationships/image" Target="../media/image68.png"/><Relationship Id="rId15" Type="http://schemas.openxmlformats.org/officeDocument/2006/relationships/chart" Target="../charts/chart8.xml"/><Relationship Id="rId10" Type="http://schemas.openxmlformats.org/officeDocument/2006/relationships/image" Target="../media/image73.gif"/><Relationship Id="rId4" Type="http://schemas.openxmlformats.org/officeDocument/2006/relationships/image" Target="../media/image67.png"/><Relationship Id="rId9" Type="http://schemas.openxmlformats.org/officeDocument/2006/relationships/image" Target="../media/image72.gif"/><Relationship Id="rId14" Type="http://schemas.openxmlformats.org/officeDocument/2006/relationships/chart" Target="../charts/chart7.xml"/></Relationships>
</file>

<file path=xl/drawings/_rels/drawing3.xml.rels><?xml version="1.0" encoding="UTF-8" standalone="yes"?>
<Relationships xmlns="http://schemas.openxmlformats.org/package/2006/relationships"><Relationship Id="rId3" Type="http://schemas.openxmlformats.org/officeDocument/2006/relationships/chart" Target="../charts/chart11.xml"/><Relationship Id="rId2" Type="http://schemas.openxmlformats.org/officeDocument/2006/relationships/chart" Target="../charts/chart10.xml"/><Relationship Id="rId1" Type="http://schemas.openxmlformats.org/officeDocument/2006/relationships/chart" Target="../charts/chart9.xml"/><Relationship Id="rId5" Type="http://schemas.openxmlformats.org/officeDocument/2006/relationships/chart" Target="../charts/chart13.xml"/><Relationship Id="rId4" Type="http://schemas.openxmlformats.org/officeDocument/2006/relationships/chart" Target="../charts/chart12.xml"/></Relationships>
</file>

<file path=xl/drawings/_rels/vmlDrawing1.vml.rels><?xml version="1.0" encoding="UTF-8" standalone="yes"?>
<Relationships xmlns="http://schemas.openxmlformats.org/package/2006/relationships"><Relationship Id="rId13" Type="http://schemas.openxmlformats.org/officeDocument/2006/relationships/image" Target="../media/image12.emf"/><Relationship Id="rId18" Type="http://schemas.openxmlformats.org/officeDocument/2006/relationships/image" Target="../media/image17.emf"/><Relationship Id="rId26" Type="http://schemas.openxmlformats.org/officeDocument/2006/relationships/image" Target="../media/image25.emf"/><Relationship Id="rId39" Type="http://schemas.openxmlformats.org/officeDocument/2006/relationships/image" Target="../media/image38.emf"/><Relationship Id="rId21" Type="http://schemas.openxmlformats.org/officeDocument/2006/relationships/image" Target="../media/image20.emf"/><Relationship Id="rId34" Type="http://schemas.openxmlformats.org/officeDocument/2006/relationships/image" Target="../media/image33.emf"/><Relationship Id="rId42" Type="http://schemas.openxmlformats.org/officeDocument/2006/relationships/image" Target="../media/image41.emf"/><Relationship Id="rId47" Type="http://schemas.openxmlformats.org/officeDocument/2006/relationships/image" Target="../media/image46.emf"/><Relationship Id="rId50" Type="http://schemas.openxmlformats.org/officeDocument/2006/relationships/image" Target="../media/image49.emf"/><Relationship Id="rId55" Type="http://schemas.openxmlformats.org/officeDocument/2006/relationships/image" Target="../media/image54.emf"/><Relationship Id="rId63" Type="http://schemas.openxmlformats.org/officeDocument/2006/relationships/image" Target="../media/image62.emf"/><Relationship Id="rId7" Type="http://schemas.openxmlformats.org/officeDocument/2006/relationships/image" Target="../media/image6.emf"/><Relationship Id="rId2" Type="http://schemas.openxmlformats.org/officeDocument/2006/relationships/image" Target="../media/image1.emf"/><Relationship Id="rId16" Type="http://schemas.openxmlformats.org/officeDocument/2006/relationships/image" Target="../media/image15.emf"/><Relationship Id="rId20" Type="http://schemas.openxmlformats.org/officeDocument/2006/relationships/image" Target="../media/image19.emf"/><Relationship Id="rId29" Type="http://schemas.openxmlformats.org/officeDocument/2006/relationships/image" Target="../media/image28.emf"/><Relationship Id="rId41" Type="http://schemas.openxmlformats.org/officeDocument/2006/relationships/image" Target="../media/image40.emf"/><Relationship Id="rId54" Type="http://schemas.openxmlformats.org/officeDocument/2006/relationships/image" Target="../media/image53.emf"/><Relationship Id="rId62" Type="http://schemas.openxmlformats.org/officeDocument/2006/relationships/image" Target="../media/image61.emf"/><Relationship Id="rId1" Type="http://schemas.openxmlformats.org/officeDocument/2006/relationships/image" Target="../media/image75.png"/><Relationship Id="rId6" Type="http://schemas.openxmlformats.org/officeDocument/2006/relationships/image" Target="../media/image5.emf"/><Relationship Id="rId11" Type="http://schemas.openxmlformats.org/officeDocument/2006/relationships/image" Target="../media/image10.emf"/><Relationship Id="rId24" Type="http://schemas.openxmlformats.org/officeDocument/2006/relationships/image" Target="../media/image23.emf"/><Relationship Id="rId32" Type="http://schemas.openxmlformats.org/officeDocument/2006/relationships/image" Target="../media/image31.emf"/><Relationship Id="rId37" Type="http://schemas.openxmlformats.org/officeDocument/2006/relationships/image" Target="../media/image36.emf"/><Relationship Id="rId40" Type="http://schemas.openxmlformats.org/officeDocument/2006/relationships/image" Target="../media/image39.emf"/><Relationship Id="rId45" Type="http://schemas.openxmlformats.org/officeDocument/2006/relationships/image" Target="../media/image44.emf"/><Relationship Id="rId53" Type="http://schemas.openxmlformats.org/officeDocument/2006/relationships/image" Target="../media/image52.emf"/><Relationship Id="rId58" Type="http://schemas.openxmlformats.org/officeDocument/2006/relationships/image" Target="../media/image57.emf"/><Relationship Id="rId5" Type="http://schemas.openxmlformats.org/officeDocument/2006/relationships/image" Target="../media/image4.emf"/><Relationship Id="rId15" Type="http://schemas.openxmlformats.org/officeDocument/2006/relationships/image" Target="../media/image14.emf"/><Relationship Id="rId23" Type="http://schemas.openxmlformats.org/officeDocument/2006/relationships/image" Target="../media/image22.emf"/><Relationship Id="rId28" Type="http://schemas.openxmlformats.org/officeDocument/2006/relationships/image" Target="../media/image27.emf"/><Relationship Id="rId36" Type="http://schemas.openxmlformats.org/officeDocument/2006/relationships/image" Target="../media/image35.emf"/><Relationship Id="rId49" Type="http://schemas.openxmlformats.org/officeDocument/2006/relationships/image" Target="../media/image48.emf"/><Relationship Id="rId57" Type="http://schemas.openxmlformats.org/officeDocument/2006/relationships/image" Target="../media/image56.emf"/><Relationship Id="rId61" Type="http://schemas.openxmlformats.org/officeDocument/2006/relationships/image" Target="../media/image60.emf"/><Relationship Id="rId10" Type="http://schemas.openxmlformats.org/officeDocument/2006/relationships/image" Target="../media/image9.emf"/><Relationship Id="rId19" Type="http://schemas.openxmlformats.org/officeDocument/2006/relationships/image" Target="../media/image18.emf"/><Relationship Id="rId31" Type="http://schemas.openxmlformats.org/officeDocument/2006/relationships/image" Target="../media/image30.emf"/><Relationship Id="rId44" Type="http://schemas.openxmlformats.org/officeDocument/2006/relationships/image" Target="../media/image43.emf"/><Relationship Id="rId52" Type="http://schemas.openxmlformats.org/officeDocument/2006/relationships/image" Target="../media/image51.emf"/><Relationship Id="rId60" Type="http://schemas.openxmlformats.org/officeDocument/2006/relationships/image" Target="../media/image59.emf"/><Relationship Id="rId4" Type="http://schemas.openxmlformats.org/officeDocument/2006/relationships/image" Target="../media/image3.emf"/><Relationship Id="rId9" Type="http://schemas.openxmlformats.org/officeDocument/2006/relationships/image" Target="../media/image8.emf"/><Relationship Id="rId14" Type="http://schemas.openxmlformats.org/officeDocument/2006/relationships/image" Target="../media/image13.emf"/><Relationship Id="rId22" Type="http://schemas.openxmlformats.org/officeDocument/2006/relationships/image" Target="../media/image21.emf"/><Relationship Id="rId27" Type="http://schemas.openxmlformats.org/officeDocument/2006/relationships/image" Target="../media/image26.emf"/><Relationship Id="rId30" Type="http://schemas.openxmlformats.org/officeDocument/2006/relationships/image" Target="../media/image29.emf"/><Relationship Id="rId35" Type="http://schemas.openxmlformats.org/officeDocument/2006/relationships/image" Target="../media/image34.emf"/><Relationship Id="rId43" Type="http://schemas.openxmlformats.org/officeDocument/2006/relationships/image" Target="../media/image42.emf"/><Relationship Id="rId48" Type="http://schemas.openxmlformats.org/officeDocument/2006/relationships/image" Target="../media/image47.emf"/><Relationship Id="rId56" Type="http://schemas.openxmlformats.org/officeDocument/2006/relationships/image" Target="../media/image55.emf"/><Relationship Id="rId64" Type="http://schemas.openxmlformats.org/officeDocument/2006/relationships/image" Target="../media/image63.emf"/><Relationship Id="rId8" Type="http://schemas.openxmlformats.org/officeDocument/2006/relationships/image" Target="../media/image7.emf"/><Relationship Id="rId51" Type="http://schemas.openxmlformats.org/officeDocument/2006/relationships/image" Target="../media/image50.emf"/><Relationship Id="rId3" Type="http://schemas.openxmlformats.org/officeDocument/2006/relationships/image" Target="../media/image2.emf"/><Relationship Id="rId12" Type="http://schemas.openxmlformats.org/officeDocument/2006/relationships/image" Target="../media/image11.emf"/><Relationship Id="rId17" Type="http://schemas.openxmlformats.org/officeDocument/2006/relationships/image" Target="../media/image16.emf"/><Relationship Id="rId25" Type="http://schemas.openxmlformats.org/officeDocument/2006/relationships/image" Target="../media/image24.emf"/><Relationship Id="rId33" Type="http://schemas.openxmlformats.org/officeDocument/2006/relationships/image" Target="../media/image32.emf"/><Relationship Id="rId38" Type="http://schemas.openxmlformats.org/officeDocument/2006/relationships/image" Target="../media/image37.emf"/><Relationship Id="rId46" Type="http://schemas.openxmlformats.org/officeDocument/2006/relationships/image" Target="../media/image45.emf"/><Relationship Id="rId59" Type="http://schemas.openxmlformats.org/officeDocument/2006/relationships/image" Target="../media/image58.emf"/></Relationships>
</file>

<file path=xl/drawings/_rels/vmlDrawing2.vml.rels><?xml version="1.0" encoding="UTF-8" standalone="yes"?>
<Relationships xmlns="http://schemas.openxmlformats.org/package/2006/relationships"><Relationship Id="rId13" Type="http://schemas.openxmlformats.org/officeDocument/2006/relationships/image" Target="../media/image88.emf"/><Relationship Id="rId18" Type="http://schemas.openxmlformats.org/officeDocument/2006/relationships/image" Target="../media/image93.emf"/><Relationship Id="rId26" Type="http://schemas.openxmlformats.org/officeDocument/2006/relationships/image" Target="../media/image101.emf"/><Relationship Id="rId39" Type="http://schemas.openxmlformats.org/officeDocument/2006/relationships/image" Target="../media/image114.emf"/><Relationship Id="rId21" Type="http://schemas.openxmlformats.org/officeDocument/2006/relationships/image" Target="../media/image96.emf"/><Relationship Id="rId34" Type="http://schemas.openxmlformats.org/officeDocument/2006/relationships/image" Target="../media/image109.emf"/><Relationship Id="rId42" Type="http://schemas.openxmlformats.org/officeDocument/2006/relationships/image" Target="../media/image117.emf"/><Relationship Id="rId47" Type="http://schemas.openxmlformats.org/officeDocument/2006/relationships/image" Target="../media/image122.emf"/><Relationship Id="rId50" Type="http://schemas.openxmlformats.org/officeDocument/2006/relationships/image" Target="../media/image125.emf"/><Relationship Id="rId55" Type="http://schemas.openxmlformats.org/officeDocument/2006/relationships/image" Target="../media/image130.emf"/><Relationship Id="rId63" Type="http://schemas.openxmlformats.org/officeDocument/2006/relationships/image" Target="../media/image138.emf"/><Relationship Id="rId7" Type="http://schemas.openxmlformats.org/officeDocument/2006/relationships/image" Target="../media/image82.emf"/><Relationship Id="rId2" Type="http://schemas.openxmlformats.org/officeDocument/2006/relationships/image" Target="../media/image77.emf"/><Relationship Id="rId16" Type="http://schemas.openxmlformats.org/officeDocument/2006/relationships/image" Target="../media/image91.emf"/><Relationship Id="rId20" Type="http://schemas.openxmlformats.org/officeDocument/2006/relationships/image" Target="../media/image95.emf"/><Relationship Id="rId29" Type="http://schemas.openxmlformats.org/officeDocument/2006/relationships/image" Target="../media/image104.emf"/><Relationship Id="rId41" Type="http://schemas.openxmlformats.org/officeDocument/2006/relationships/image" Target="../media/image116.emf"/><Relationship Id="rId54" Type="http://schemas.openxmlformats.org/officeDocument/2006/relationships/image" Target="../media/image129.emf"/><Relationship Id="rId62" Type="http://schemas.openxmlformats.org/officeDocument/2006/relationships/image" Target="../media/image137.emf"/><Relationship Id="rId1" Type="http://schemas.openxmlformats.org/officeDocument/2006/relationships/image" Target="../media/image76.emf"/><Relationship Id="rId6" Type="http://schemas.openxmlformats.org/officeDocument/2006/relationships/image" Target="../media/image81.emf"/><Relationship Id="rId11" Type="http://schemas.openxmlformats.org/officeDocument/2006/relationships/image" Target="../media/image86.emf"/><Relationship Id="rId24" Type="http://schemas.openxmlformats.org/officeDocument/2006/relationships/image" Target="../media/image99.emf"/><Relationship Id="rId32" Type="http://schemas.openxmlformats.org/officeDocument/2006/relationships/image" Target="../media/image107.emf"/><Relationship Id="rId37" Type="http://schemas.openxmlformats.org/officeDocument/2006/relationships/image" Target="../media/image112.emf"/><Relationship Id="rId40" Type="http://schemas.openxmlformats.org/officeDocument/2006/relationships/image" Target="../media/image115.emf"/><Relationship Id="rId45" Type="http://schemas.openxmlformats.org/officeDocument/2006/relationships/image" Target="../media/image120.emf"/><Relationship Id="rId53" Type="http://schemas.openxmlformats.org/officeDocument/2006/relationships/image" Target="../media/image128.emf"/><Relationship Id="rId58" Type="http://schemas.openxmlformats.org/officeDocument/2006/relationships/image" Target="../media/image133.emf"/><Relationship Id="rId5" Type="http://schemas.openxmlformats.org/officeDocument/2006/relationships/image" Target="../media/image80.emf"/><Relationship Id="rId15" Type="http://schemas.openxmlformats.org/officeDocument/2006/relationships/image" Target="../media/image90.emf"/><Relationship Id="rId23" Type="http://schemas.openxmlformats.org/officeDocument/2006/relationships/image" Target="../media/image98.emf"/><Relationship Id="rId28" Type="http://schemas.openxmlformats.org/officeDocument/2006/relationships/image" Target="../media/image103.emf"/><Relationship Id="rId36" Type="http://schemas.openxmlformats.org/officeDocument/2006/relationships/image" Target="../media/image111.emf"/><Relationship Id="rId49" Type="http://schemas.openxmlformats.org/officeDocument/2006/relationships/image" Target="../media/image124.emf"/><Relationship Id="rId57" Type="http://schemas.openxmlformats.org/officeDocument/2006/relationships/image" Target="../media/image132.emf"/><Relationship Id="rId61" Type="http://schemas.openxmlformats.org/officeDocument/2006/relationships/image" Target="../media/image136.emf"/><Relationship Id="rId10" Type="http://schemas.openxmlformats.org/officeDocument/2006/relationships/image" Target="../media/image85.emf"/><Relationship Id="rId19" Type="http://schemas.openxmlformats.org/officeDocument/2006/relationships/image" Target="../media/image94.emf"/><Relationship Id="rId31" Type="http://schemas.openxmlformats.org/officeDocument/2006/relationships/image" Target="../media/image106.emf"/><Relationship Id="rId44" Type="http://schemas.openxmlformats.org/officeDocument/2006/relationships/image" Target="../media/image119.emf"/><Relationship Id="rId52" Type="http://schemas.openxmlformats.org/officeDocument/2006/relationships/image" Target="../media/image127.emf"/><Relationship Id="rId60" Type="http://schemas.openxmlformats.org/officeDocument/2006/relationships/image" Target="../media/image135.emf"/><Relationship Id="rId4" Type="http://schemas.openxmlformats.org/officeDocument/2006/relationships/image" Target="../media/image79.emf"/><Relationship Id="rId9" Type="http://schemas.openxmlformats.org/officeDocument/2006/relationships/image" Target="../media/image84.emf"/><Relationship Id="rId14" Type="http://schemas.openxmlformats.org/officeDocument/2006/relationships/image" Target="../media/image89.emf"/><Relationship Id="rId22" Type="http://schemas.openxmlformats.org/officeDocument/2006/relationships/image" Target="../media/image97.emf"/><Relationship Id="rId27" Type="http://schemas.openxmlformats.org/officeDocument/2006/relationships/image" Target="../media/image102.emf"/><Relationship Id="rId30" Type="http://schemas.openxmlformats.org/officeDocument/2006/relationships/image" Target="../media/image105.emf"/><Relationship Id="rId35" Type="http://schemas.openxmlformats.org/officeDocument/2006/relationships/image" Target="../media/image110.emf"/><Relationship Id="rId43" Type="http://schemas.openxmlformats.org/officeDocument/2006/relationships/image" Target="../media/image118.emf"/><Relationship Id="rId48" Type="http://schemas.openxmlformats.org/officeDocument/2006/relationships/image" Target="../media/image123.emf"/><Relationship Id="rId56" Type="http://schemas.openxmlformats.org/officeDocument/2006/relationships/image" Target="../media/image131.emf"/><Relationship Id="rId8" Type="http://schemas.openxmlformats.org/officeDocument/2006/relationships/image" Target="../media/image83.emf"/><Relationship Id="rId51" Type="http://schemas.openxmlformats.org/officeDocument/2006/relationships/image" Target="../media/image126.emf"/><Relationship Id="rId3" Type="http://schemas.openxmlformats.org/officeDocument/2006/relationships/image" Target="../media/image78.emf"/><Relationship Id="rId12" Type="http://schemas.openxmlformats.org/officeDocument/2006/relationships/image" Target="../media/image87.emf"/><Relationship Id="rId17" Type="http://schemas.openxmlformats.org/officeDocument/2006/relationships/image" Target="../media/image92.emf"/><Relationship Id="rId25" Type="http://schemas.openxmlformats.org/officeDocument/2006/relationships/image" Target="../media/image100.emf"/><Relationship Id="rId33" Type="http://schemas.openxmlformats.org/officeDocument/2006/relationships/image" Target="../media/image108.emf"/><Relationship Id="rId38" Type="http://schemas.openxmlformats.org/officeDocument/2006/relationships/image" Target="../media/image113.emf"/><Relationship Id="rId46" Type="http://schemas.openxmlformats.org/officeDocument/2006/relationships/image" Target="../media/image121.emf"/><Relationship Id="rId59" Type="http://schemas.openxmlformats.org/officeDocument/2006/relationships/image" Target="../media/image134.emf"/></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495300</xdr:colOff>
      <xdr:row>0</xdr:row>
      <xdr:rowOff>9525</xdr:rowOff>
    </xdr:to>
    <xdr:pic>
      <xdr:nvPicPr>
        <xdr:cNvPr id="2" name="Picture 1" descr="http://www.valvinglogic.com/images/spacer52.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1076325"/>
          <a:ext cx="49530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0</xdr:row>
      <xdr:rowOff>0</xdr:rowOff>
    </xdr:from>
    <xdr:to>
      <xdr:col>2</xdr:col>
      <xdr:colOff>314325</xdr:colOff>
      <xdr:row>0</xdr:row>
      <xdr:rowOff>9525</xdr:rowOff>
    </xdr:to>
    <xdr:pic>
      <xdr:nvPicPr>
        <xdr:cNvPr id="3" name="Picture 2" descr="http://www.valvinglogic.com/images/spacer33.gif"/>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19200" y="1076325"/>
          <a:ext cx="3143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0</xdr:row>
      <xdr:rowOff>0</xdr:rowOff>
    </xdr:from>
    <xdr:to>
      <xdr:col>4</xdr:col>
      <xdr:colOff>314325</xdr:colOff>
      <xdr:row>0</xdr:row>
      <xdr:rowOff>9525</xdr:rowOff>
    </xdr:to>
    <xdr:pic>
      <xdr:nvPicPr>
        <xdr:cNvPr id="4" name="Picture 3" descr="http://www.valvinglogic.com/images/spacer33.gif"/>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38400" y="1076325"/>
          <a:ext cx="3143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0</xdr:colOff>
      <xdr:row>0</xdr:row>
      <xdr:rowOff>0</xdr:rowOff>
    </xdr:from>
    <xdr:to>
      <xdr:col>5</xdr:col>
      <xdr:colOff>314325</xdr:colOff>
      <xdr:row>0</xdr:row>
      <xdr:rowOff>9525</xdr:rowOff>
    </xdr:to>
    <xdr:pic>
      <xdr:nvPicPr>
        <xdr:cNvPr id="5" name="Picture 4" descr="http://www.valvinglogic.com/images/spacer33.gif"/>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048000" y="1076325"/>
          <a:ext cx="3143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0</xdr:row>
      <xdr:rowOff>0</xdr:rowOff>
    </xdr:from>
    <xdr:to>
      <xdr:col>6</xdr:col>
      <xdr:colOff>314325</xdr:colOff>
      <xdr:row>0</xdr:row>
      <xdr:rowOff>9525</xdr:rowOff>
    </xdr:to>
    <xdr:pic>
      <xdr:nvPicPr>
        <xdr:cNvPr id="6" name="Picture 5" descr="http://www.valvinglogic.com/images/spacer33.gif"/>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657600" y="1076325"/>
          <a:ext cx="3143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0</xdr:row>
      <xdr:rowOff>0</xdr:rowOff>
    </xdr:from>
    <xdr:to>
      <xdr:col>20</xdr:col>
      <xdr:colOff>180975</xdr:colOff>
      <xdr:row>0</xdr:row>
      <xdr:rowOff>57150</xdr:rowOff>
    </xdr:to>
    <xdr:pic>
      <xdr:nvPicPr>
        <xdr:cNvPr id="7" name="Picture 6" descr="http://www.valvinglogic.com/images/spacer1235x6.gif"/>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09600" y="1590675"/>
          <a:ext cx="11763375" cy="571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0</xdr:row>
      <xdr:rowOff>0</xdr:rowOff>
    </xdr:from>
    <xdr:to>
      <xdr:col>1</xdr:col>
      <xdr:colOff>171450</xdr:colOff>
      <xdr:row>0</xdr:row>
      <xdr:rowOff>142875</xdr:rowOff>
    </xdr:to>
    <xdr:pic>
      <xdr:nvPicPr>
        <xdr:cNvPr id="8" name="Picture 7" descr="http://www.valvinglogic.com/images/qNote18x15_solid.pn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09600" y="1781175"/>
          <a:ext cx="171450" cy="142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xdr:col>
      <xdr:colOff>0</xdr:colOff>
      <xdr:row>0</xdr:row>
      <xdr:rowOff>0</xdr:rowOff>
    </xdr:from>
    <xdr:to>
      <xdr:col>16</xdr:col>
      <xdr:colOff>171450</xdr:colOff>
      <xdr:row>0</xdr:row>
      <xdr:rowOff>142875</xdr:rowOff>
    </xdr:to>
    <xdr:pic>
      <xdr:nvPicPr>
        <xdr:cNvPr id="9" name="Picture 8" descr="http://www.valvinglogic.com/images/qNote18x15_solid.pn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9753600" y="1781175"/>
          <a:ext cx="171450" cy="142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0</xdr:colOff>
      <xdr:row>0</xdr:row>
      <xdr:rowOff>0</xdr:rowOff>
    </xdr:from>
    <xdr:to>
      <xdr:col>17</xdr:col>
      <xdr:colOff>171450</xdr:colOff>
      <xdr:row>0</xdr:row>
      <xdr:rowOff>142875</xdr:rowOff>
    </xdr:to>
    <xdr:pic>
      <xdr:nvPicPr>
        <xdr:cNvPr id="10" name="Picture 9" descr="http://www.valvinglogic.com/images/qNote18x15_solid.pn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0363200" y="1781175"/>
          <a:ext cx="171450" cy="142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0</xdr:colOff>
      <xdr:row>0</xdr:row>
      <xdr:rowOff>0</xdr:rowOff>
    </xdr:from>
    <xdr:to>
      <xdr:col>18</xdr:col>
      <xdr:colOff>171450</xdr:colOff>
      <xdr:row>0</xdr:row>
      <xdr:rowOff>142875</xdr:rowOff>
    </xdr:to>
    <xdr:pic>
      <xdr:nvPicPr>
        <xdr:cNvPr id="11" name="Picture 10" descr="http://www.valvinglogic.com/images/qNote18x15_solid.pn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0972800" y="1781175"/>
          <a:ext cx="171450" cy="142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0</xdr:row>
      <xdr:rowOff>0</xdr:rowOff>
    </xdr:from>
    <xdr:to>
      <xdr:col>20</xdr:col>
      <xdr:colOff>180975</xdr:colOff>
      <xdr:row>0</xdr:row>
      <xdr:rowOff>57150</xdr:rowOff>
    </xdr:to>
    <xdr:pic>
      <xdr:nvPicPr>
        <xdr:cNvPr id="12" name="Picture 11" descr="http://www.valvinglogic.com/images/spacer1235x6.gif"/>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09600" y="2638425"/>
          <a:ext cx="11763375" cy="571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3</xdr:col>
          <xdr:colOff>22972</xdr:colOff>
          <xdr:row>0</xdr:row>
          <xdr:rowOff>0</xdr:rowOff>
        </xdr:from>
        <xdr:to>
          <xdr:col>4</xdr:col>
          <xdr:colOff>198904</xdr:colOff>
          <xdr:row>0</xdr:row>
          <xdr:rowOff>190500</xdr:rowOff>
        </xdr:to>
        <xdr:sp macro="" textlink="">
          <xdr:nvSpPr>
            <xdr:cNvPr id="3086" name="Control 14" hidden="1">
              <a:extLst>
                <a:ext uri="{63B3BB69-23CF-44E3-9099-C40C66FF867C}">
                  <a14:compatExt spid="_x0000_s308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46504</xdr:colOff>
          <xdr:row>0</xdr:row>
          <xdr:rowOff>0</xdr:rowOff>
        </xdr:from>
        <xdr:to>
          <xdr:col>5</xdr:col>
          <xdr:colOff>222437</xdr:colOff>
          <xdr:row>0</xdr:row>
          <xdr:rowOff>190500</xdr:rowOff>
        </xdr:to>
        <xdr:sp macro="" textlink="">
          <xdr:nvSpPr>
            <xdr:cNvPr id="3087" name="Control 15" hidden="1">
              <a:extLst>
                <a:ext uri="{63B3BB69-23CF-44E3-9099-C40C66FF867C}">
                  <a14:compatExt spid="_x0000_s30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46504</xdr:colOff>
          <xdr:row>0</xdr:row>
          <xdr:rowOff>0</xdr:rowOff>
        </xdr:from>
        <xdr:to>
          <xdr:col>6</xdr:col>
          <xdr:colOff>160244</xdr:colOff>
          <xdr:row>0</xdr:row>
          <xdr:rowOff>190500</xdr:rowOff>
        </xdr:to>
        <xdr:sp macro="" textlink="">
          <xdr:nvSpPr>
            <xdr:cNvPr id="3088" name="Control 16" hidden="1">
              <a:extLst>
                <a:ext uri="{63B3BB69-23CF-44E3-9099-C40C66FF867C}">
                  <a14:compatExt spid="_x0000_s308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22972</xdr:colOff>
          <xdr:row>0</xdr:row>
          <xdr:rowOff>0</xdr:rowOff>
        </xdr:from>
        <xdr:to>
          <xdr:col>5</xdr:col>
          <xdr:colOff>136712</xdr:colOff>
          <xdr:row>0</xdr:row>
          <xdr:rowOff>190500</xdr:rowOff>
        </xdr:to>
        <xdr:sp macro="" textlink="">
          <xdr:nvSpPr>
            <xdr:cNvPr id="3089" name="Control 17" hidden="1">
              <a:extLst>
                <a:ext uri="{63B3BB69-23CF-44E3-9099-C40C66FF867C}">
                  <a14:compatExt spid="_x0000_s308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22972</xdr:colOff>
          <xdr:row>0</xdr:row>
          <xdr:rowOff>0</xdr:rowOff>
        </xdr:from>
        <xdr:to>
          <xdr:col>5</xdr:col>
          <xdr:colOff>241487</xdr:colOff>
          <xdr:row>0</xdr:row>
          <xdr:rowOff>190500</xdr:rowOff>
        </xdr:to>
        <xdr:sp macro="" textlink="">
          <xdr:nvSpPr>
            <xdr:cNvPr id="3090" name="Control 18" hidden="1">
              <a:extLst>
                <a:ext uri="{63B3BB69-23CF-44E3-9099-C40C66FF867C}">
                  <a14:compatExt spid="_x0000_s309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22972</xdr:colOff>
          <xdr:row>0</xdr:row>
          <xdr:rowOff>0</xdr:rowOff>
        </xdr:from>
        <xdr:to>
          <xdr:col>5</xdr:col>
          <xdr:colOff>298637</xdr:colOff>
          <xdr:row>0</xdr:row>
          <xdr:rowOff>190500</xdr:rowOff>
        </xdr:to>
        <xdr:sp macro="" textlink="">
          <xdr:nvSpPr>
            <xdr:cNvPr id="3091" name="Control 19" hidden="1">
              <a:extLst>
                <a:ext uri="{63B3BB69-23CF-44E3-9099-C40C66FF867C}">
                  <a14:compatExt spid="_x0000_s309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0</xdr:row>
          <xdr:rowOff>0</xdr:rowOff>
        </xdr:from>
        <xdr:to>
          <xdr:col>3</xdr:col>
          <xdr:colOff>228600</xdr:colOff>
          <xdr:row>0</xdr:row>
          <xdr:rowOff>228600</xdr:rowOff>
        </xdr:to>
        <xdr:sp macro="" textlink="">
          <xdr:nvSpPr>
            <xdr:cNvPr id="3092" name="Control 20" hidden="1">
              <a:extLst>
                <a:ext uri="{63B3BB69-23CF-44E3-9099-C40C66FF867C}">
                  <a14:compatExt spid="_x0000_s309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0</xdr:row>
          <xdr:rowOff>0</xdr:rowOff>
        </xdr:from>
        <xdr:to>
          <xdr:col>3</xdr:col>
          <xdr:colOff>228600</xdr:colOff>
          <xdr:row>0</xdr:row>
          <xdr:rowOff>228600</xdr:rowOff>
        </xdr:to>
        <xdr:sp macro="" textlink="">
          <xdr:nvSpPr>
            <xdr:cNvPr id="3093" name="Control 21" hidden="1">
              <a:extLst>
                <a:ext uri="{63B3BB69-23CF-44E3-9099-C40C66FF867C}">
                  <a14:compatExt spid="_x0000_s309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22972</xdr:colOff>
          <xdr:row>0</xdr:row>
          <xdr:rowOff>0</xdr:rowOff>
        </xdr:from>
        <xdr:to>
          <xdr:col>3</xdr:col>
          <xdr:colOff>461122</xdr:colOff>
          <xdr:row>0</xdr:row>
          <xdr:rowOff>257175</xdr:rowOff>
        </xdr:to>
        <xdr:sp macro="" textlink="">
          <xdr:nvSpPr>
            <xdr:cNvPr id="3094" name="Control 22" hidden="1">
              <a:extLst>
                <a:ext uri="{63B3BB69-23CF-44E3-9099-C40C66FF867C}">
                  <a14:compatExt spid="_x0000_s309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4482</xdr:colOff>
          <xdr:row>4</xdr:row>
          <xdr:rowOff>3362</xdr:rowOff>
        </xdr:from>
        <xdr:to>
          <xdr:col>1</xdr:col>
          <xdr:colOff>385482</xdr:colOff>
          <xdr:row>4</xdr:row>
          <xdr:rowOff>279587</xdr:rowOff>
        </xdr:to>
        <xdr:sp macro="" textlink="">
          <xdr:nvSpPr>
            <xdr:cNvPr id="3095" name="Control 23" hidden="1">
              <a:extLst>
                <a:ext uri="{63B3BB69-23CF-44E3-9099-C40C66FF867C}">
                  <a14:compatExt spid="_x0000_s309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47065</xdr:colOff>
          <xdr:row>4</xdr:row>
          <xdr:rowOff>3362</xdr:rowOff>
        </xdr:from>
        <xdr:to>
          <xdr:col>3</xdr:col>
          <xdr:colOff>222997</xdr:colOff>
          <xdr:row>4</xdr:row>
          <xdr:rowOff>193862</xdr:rowOff>
        </xdr:to>
        <xdr:sp macro="" textlink="">
          <xdr:nvSpPr>
            <xdr:cNvPr id="3096" name="Control 24" hidden="1">
              <a:extLst>
                <a:ext uri="{63B3BB69-23CF-44E3-9099-C40C66FF867C}">
                  <a14:compatExt spid="_x0000_s309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47065</xdr:colOff>
          <xdr:row>4</xdr:row>
          <xdr:rowOff>3362</xdr:rowOff>
        </xdr:from>
        <xdr:to>
          <xdr:col>3</xdr:col>
          <xdr:colOff>222997</xdr:colOff>
          <xdr:row>4</xdr:row>
          <xdr:rowOff>193862</xdr:rowOff>
        </xdr:to>
        <xdr:sp macro="" textlink="">
          <xdr:nvSpPr>
            <xdr:cNvPr id="3097" name="Control 25" hidden="1">
              <a:extLst>
                <a:ext uri="{63B3BB69-23CF-44E3-9099-C40C66FF867C}">
                  <a14:compatExt spid="_x0000_s3097"/>
                </a:ext>
              </a:extLst>
            </xdr:cNvPr>
            <xdr:cNvSpPr/>
          </xdr:nvSpPr>
          <xdr:spPr>
            <a:xfrm>
              <a:off x="0" y="0"/>
              <a:ext cx="0" cy="0"/>
            </a:xfrm>
            <a:prstGeom prst="rect">
              <a:avLst/>
            </a:prstGeom>
          </xdr:spPr>
        </xdr:sp>
        <xdr:clientData/>
      </xdr:twoCellAnchor>
    </mc:Choice>
    <mc:Fallback/>
  </mc:AlternateContent>
  <xdr:twoCellAnchor editAs="oneCell">
    <xdr:from>
      <xdr:col>4</xdr:col>
      <xdr:colOff>0</xdr:colOff>
      <xdr:row>1</xdr:row>
      <xdr:rowOff>0</xdr:rowOff>
    </xdr:from>
    <xdr:to>
      <xdr:col>5</xdr:col>
      <xdr:colOff>114300</xdr:colOff>
      <xdr:row>1</xdr:row>
      <xdr:rowOff>142875</xdr:rowOff>
    </xdr:to>
    <xdr:pic>
      <xdr:nvPicPr>
        <xdr:cNvPr id="25" name="Picture 24" descr="http://www.valvinglogic.com/vdb/images/callout_shNotes.png"/>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2438400" y="12744450"/>
          <a:ext cx="723900" cy="142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1</xdr:col>
          <xdr:colOff>4482</xdr:colOff>
          <xdr:row>14</xdr:row>
          <xdr:rowOff>77881</xdr:rowOff>
        </xdr:from>
        <xdr:to>
          <xdr:col>1</xdr:col>
          <xdr:colOff>385482</xdr:colOff>
          <xdr:row>14</xdr:row>
          <xdr:rowOff>354106</xdr:rowOff>
        </xdr:to>
        <xdr:sp macro="" textlink="">
          <xdr:nvSpPr>
            <xdr:cNvPr id="3099" name="Control 27" hidden="1">
              <a:extLst>
                <a:ext uri="{63B3BB69-23CF-44E3-9099-C40C66FF867C}">
                  <a14:compatExt spid="_x0000_s309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47065</xdr:colOff>
          <xdr:row>14</xdr:row>
          <xdr:rowOff>77881</xdr:rowOff>
        </xdr:from>
        <xdr:to>
          <xdr:col>3</xdr:col>
          <xdr:colOff>222997</xdr:colOff>
          <xdr:row>14</xdr:row>
          <xdr:rowOff>268381</xdr:rowOff>
        </xdr:to>
        <xdr:sp macro="" textlink="">
          <xdr:nvSpPr>
            <xdr:cNvPr id="3100" name="Control 28" hidden="1">
              <a:extLst>
                <a:ext uri="{63B3BB69-23CF-44E3-9099-C40C66FF867C}">
                  <a14:compatExt spid="_x0000_s310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47065</xdr:colOff>
          <xdr:row>14</xdr:row>
          <xdr:rowOff>77881</xdr:rowOff>
        </xdr:from>
        <xdr:to>
          <xdr:col>3</xdr:col>
          <xdr:colOff>222997</xdr:colOff>
          <xdr:row>14</xdr:row>
          <xdr:rowOff>268381</xdr:rowOff>
        </xdr:to>
        <xdr:sp macro="" textlink="">
          <xdr:nvSpPr>
            <xdr:cNvPr id="3101" name="Control 29" hidden="1">
              <a:extLst>
                <a:ext uri="{63B3BB69-23CF-44E3-9099-C40C66FF867C}">
                  <a14:compatExt spid="_x0000_s3101"/>
                </a:ext>
              </a:extLst>
            </xdr:cNvPr>
            <xdr:cNvSpPr/>
          </xdr:nvSpPr>
          <xdr:spPr>
            <a:xfrm>
              <a:off x="0" y="0"/>
              <a:ext cx="0" cy="0"/>
            </a:xfrm>
            <a:prstGeom prst="rect">
              <a:avLst/>
            </a:prstGeom>
          </xdr:spPr>
        </xdr:sp>
        <xdr:clientData/>
      </xdr:twoCellAnchor>
    </mc:Choice>
    <mc:Fallback/>
  </mc:AlternateContent>
  <xdr:twoCellAnchor editAs="oneCell">
    <xdr:from>
      <xdr:col>4</xdr:col>
      <xdr:colOff>0</xdr:colOff>
      <xdr:row>11</xdr:row>
      <xdr:rowOff>0</xdr:rowOff>
    </xdr:from>
    <xdr:to>
      <xdr:col>5</xdr:col>
      <xdr:colOff>114300</xdr:colOff>
      <xdr:row>11</xdr:row>
      <xdr:rowOff>142875</xdr:rowOff>
    </xdr:to>
    <xdr:pic>
      <xdr:nvPicPr>
        <xdr:cNvPr id="29" name="Picture 28" descr="http://www.valvinglogic.com/vdb/images/callout_shNotes.png"/>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2438400" y="20574000"/>
          <a:ext cx="723900" cy="142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1</xdr:col>
          <xdr:colOff>4482</xdr:colOff>
          <xdr:row>24</xdr:row>
          <xdr:rowOff>151279</xdr:rowOff>
        </xdr:from>
        <xdr:to>
          <xdr:col>1</xdr:col>
          <xdr:colOff>385482</xdr:colOff>
          <xdr:row>25</xdr:row>
          <xdr:rowOff>46504</xdr:rowOff>
        </xdr:to>
        <xdr:sp macro="" textlink="">
          <xdr:nvSpPr>
            <xdr:cNvPr id="3103" name="Control 31" hidden="1">
              <a:extLst>
                <a:ext uri="{63B3BB69-23CF-44E3-9099-C40C66FF867C}">
                  <a14:compatExt spid="_x0000_s310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47065</xdr:colOff>
          <xdr:row>24</xdr:row>
          <xdr:rowOff>151279</xdr:rowOff>
        </xdr:from>
        <xdr:to>
          <xdr:col>3</xdr:col>
          <xdr:colOff>222997</xdr:colOff>
          <xdr:row>24</xdr:row>
          <xdr:rowOff>341779</xdr:rowOff>
        </xdr:to>
        <xdr:sp macro="" textlink="">
          <xdr:nvSpPr>
            <xdr:cNvPr id="3104" name="Control 32" hidden="1">
              <a:extLst>
                <a:ext uri="{63B3BB69-23CF-44E3-9099-C40C66FF867C}">
                  <a14:compatExt spid="_x0000_s310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47065</xdr:colOff>
          <xdr:row>24</xdr:row>
          <xdr:rowOff>151279</xdr:rowOff>
        </xdr:from>
        <xdr:to>
          <xdr:col>3</xdr:col>
          <xdr:colOff>222997</xdr:colOff>
          <xdr:row>24</xdr:row>
          <xdr:rowOff>341779</xdr:rowOff>
        </xdr:to>
        <xdr:sp macro="" textlink="">
          <xdr:nvSpPr>
            <xdr:cNvPr id="3105" name="Control 33" hidden="1">
              <a:extLst>
                <a:ext uri="{63B3BB69-23CF-44E3-9099-C40C66FF867C}">
                  <a14:compatExt spid="_x0000_s3105"/>
                </a:ext>
              </a:extLst>
            </xdr:cNvPr>
            <xdr:cNvSpPr/>
          </xdr:nvSpPr>
          <xdr:spPr>
            <a:xfrm>
              <a:off x="0" y="0"/>
              <a:ext cx="0" cy="0"/>
            </a:xfrm>
            <a:prstGeom prst="rect">
              <a:avLst/>
            </a:prstGeom>
          </xdr:spPr>
        </xdr:sp>
        <xdr:clientData/>
      </xdr:twoCellAnchor>
    </mc:Choice>
    <mc:Fallback/>
  </mc:AlternateContent>
  <xdr:twoCellAnchor editAs="oneCell">
    <xdr:from>
      <xdr:col>4</xdr:col>
      <xdr:colOff>0</xdr:colOff>
      <xdr:row>21</xdr:row>
      <xdr:rowOff>0</xdr:rowOff>
    </xdr:from>
    <xdr:to>
      <xdr:col>5</xdr:col>
      <xdr:colOff>114300</xdr:colOff>
      <xdr:row>21</xdr:row>
      <xdr:rowOff>142875</xdr:rowOff>
    </xdr:to>
    <xdr:pic>
      <xdr:nvPicPr>
        <xdr:cNvPr id="33" name="Picture 32" descr="10-29-16, Terrell Torn XC, Bert on his 17sxf350&#10;&#10;lc15, hc2.5, r15, spr 4.5, prel 8, sag 98, static forgot&#10;Bert rode and said the rear feels stiff.  &#10;&#10;prel 7, sag 104 stand, static forgot&#10;Bert rode and said much better.  This shock now feels better than the same shock valving on his 16sxf350.  The 16 shock had a bite, this shock doesn't.&#10;&#10;Compare 2574 with 2377 to see the shocks are only about 5% different.  This shock may feel better because of the 4.5 spring, where the 16 had 4.8 with about 4-5 mm prel.&#10;&#10;Also see 2546 where we tested the AER fork.  The shock had an effect on the forks.&#10;&#10;- - - - - - - - - - - - - - - -&#10;11-13-16, Bert rode at Bonita. See 2544f for comments.&#10;&#10;&#10;- - - - - - - - - - - - - - - -&#10;3-31-17, Bert has ridden shock for awhile.  Has a bit of a bite here and there.  On real rough chop, deeper and several in a row it bites, mainly on acceleration.  &#10;--&gt; Look into faster rebound.&#10;&#10;- - - - - - - - - - - - &#10;4-8-17, Cowbone TCCRA XC,&#10;&#10;Stand sag = 103, static sag = 37&#10;lc15, hc2, r18&#10;&#10;We quickened the reb 2 clicks to see if it helps on rough chop.  Bert rode and said may be better, but I think it's time to work on the shock and get that smooth fluid action like the AER spr convers fork.&#10;&#10;- - - - - - - - - - - - &#10;4-22-17, Crafton Torn XC&#10;See 2763 and 2765 for shock comments mixed with fork."/>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2438400" y="27965400"/>
          <a:ext cx="723900" cy="142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1</xdr:col>
          <xdr:colOff>4482</xdr:colOff>
          <xdr:row>34</xdr:row>
          <xdr:rowOff>155762</xdr:rowOff>
        </xdr:from>
        <xdr:to>
          <xdr:col>1</xdr:col>
          <xdr:colOff>385482</xdr:colOff>
          <xdr:row>35</xdr:row>
          <xdr:rowOff>50987</xdr:rowOff>
        </xdr:to>
        <xdr:sp macro="" textlink="">
          <xdr:nvSpPr>
            <xdr:cNvPr id="3107" name="Control 35" hidden="1">
              <a:extLst>
                <a:ext uri="{63B3BB69-23CF-44E3-9099-C40C66FF867C}">
                  <a14:compatExt spid="_x0000_s310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47065</xdr:colOff>
          <xdr:row>34</xdr:row>
          <xdr:rowOff>155762</xdr:rowOff>
        </xdr:from>
        <xdr:to>
          <xdr:col>3</xdr:col>
          <xdr:colOff>222997</xdr:colOff>
          <xdr:row>34</xdr:row>
          <xdr:rowOff>346262</xdr:rowOff>
        </xdr:to>
        <xdr:sp macro="" textlink="">
          <xdr:nvSpPr>
            <xdr:cNvPr id="3108" name="Control 36" hidden="1">
              <a:extLst>
                <a:ext uri="{63B3BB69-23CF-44E3-9099-C40C66FF867C}">
                  <a14:compatExt spid="_x0000_s310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47065</xdr:colOff>
          <xdr:row>34</xdr:row>
          <xdr:rowOff>155762</xdr:rowOff>
        </xdr:from>
        <xdr:to>
          <xdr:col>3</xdr:col>
          <xdr:colOff>222997</xdr:colOff>
          <xdr:row>34</xdr:row>
          <xdr:rowOff>346262</xdr:rowOff>
        </xdr:to>
        <xdr:sp macro="" textlink="">
          <xdr:nvSpPr>
            <xdr:cNvPr id="3109" name="Control 37" hidden="1">
              <a:extLst>
                <a:ext uri="{63B3BB69-23CF-44E3-9099-C40C66FF867C}">
                  <a14:compatExt spid="_x0000_s3109"/>
                </a:ext>
              </a:extLst>
            </xdr:cNvPr>
            <xdr:cNvSpPr/>
          </xdr:nvSpPr>
          <xdr:spPr>
            <a:xfrm>
              <a:off x="0" y="0"/>
              <a:ext cx="0" cy="0"/>
            </a:xfrm>
            <a:prstGeom prst="rect">
              <a:avLst/>
            </a:prstGeom>
          </xdr:spPr>
        </xdr:sp>
        <xdr:clientData/>
      </xdr:twoCellAnchor>
    </mc:Choice>
    <mc:Fallback/>
  </mc:AlternateContent>
  <xdr:twoCellAnchor editAs="oneCell">
    <xdr:from>
      <xdr:col>4</xdr:col>
      <xdr:colOff>0</xdr:colOff>
      <xdr:row>31</xdr:row>
      <xdr:rowOff>0</xdr:rowOff>
    </xdr:from>
    <xdr:to>
      <xdr:col>5</xdr:col>
      <xdr:colOff>114300</xdr:colOff>
      <xdr:row>31</xdr:row>
      <xdr:rowOff>142875</xdr:rowOff>
    </xdr:to>
    <xdr:pic>
      <xdr:nvPicPr>
        <xdr:cNvPr id="37" name="Picture 36" descr="http://www.valvinglogic.com/vdb/images/callout_shNotes.png"/>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2438400" y="36004500"/>
          <a:ext cx="723900" cy="142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1</xdr:col>
          <xdr:colOff>4482</xdr:colOff>
          <xdr:row>44</xdr:row>
          <xdr:rowOff>230281</xdr:rowOff>
        </xdr:from>
        <xdr:to>
          <xdr:col>1</xdr:col>
          <xdr:colOff>385482</xdr:colOff>
          <xdr:row>45</xdr:row>
          <xdr:rowOff>125506</xdr:rowOff>
        </xdr:to>
        <xdr:sp macro="" textlink="">
          <xdr:nvSpPr>
            <xdr:cNvPr id="3111" name="Control 39" hidden="1">
              <a:extLst>
                <a:ext uri="{63B3BB69-23CF-44E3-9099-C40C66FF867C}">
                  <a14:compatExt spid="_x0000_s311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47065</xdr:colOff>
          <xdr:row>44</xdr:row>
          <xdr:rowOff>230281</xdr:rowOff>
        </xdr:from>
        <xdr:to>
          <xdr:col>3</xdr:col>
          <xdr:colOff>222997</xdr:colOff>
          <xdr:row>45</xdr:row>
          <xdr:rowOff>39781</xdr:rowOff>
        </xdr:to>
        <xdr:sp macro="" textlink="">
          <xdr:nvSpPr>
            <xdr:cNvPr id="3112" name="Control 40" hidden="1">
              <a:extLst>
                <a:ext uri="{63B3BB69-23CF-44E3-9099-C40C66FF867C}">
                  <a14:compatExt spid="_x0000_s311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47065</xdr:colOff>
          <xdr:row>44</xdr:row>
          <xdr:rowOff>230281</xdr:rowOff>
        </xdr:from>
        <xdr:to>
          <xdr:col>3</xdr:col>
          <xdr:colOff>222997</xdr:colOff>
          <xdr:row>45</xdr:row>
          <xdr:rowOff>39781</xdr:rowOff>
        </xdr:to>
        <xdr:sp macro="" textlink="">
          <xdr:nvSpPr>
            <xdr:cNvPr id="3113" name="Control 41" hidden="1">
              <a:extLst>
                <a:ext uri="{63B3BB69-23CF-44E3-9099-C40C66FF867C}">
                  <a14:compatExt spid="_x0000_s3113"/>
                </a:ext>
              </a:extLst>
            </xdr:cNvPr>
            <xdr:cNvSpPr/>
          </xdr:nvSpPr>
          <xdr:spPr>
            <a:xfrm>
              <a:off x="0" y="0"/>
              <a:ext cx="0" cy="0"/>
            </a:xfrm>
            <a:prstGeom prst="rect">
              <a:avLst/>
            </a:prstGeom>
          </xdr:spPr>
        </xdr:sp>
        <xdr:clientData/>
      </xdr:twoCellAnchor>
    </mc:Choice>
    <mc:Fallback/>
  </mc:AlternateContent>
  <xdr:twoCellAnchor editAs="oneCell">
    <xdr:from>
      <xdr:col>4</xdr:col>
      <xdr:colOff>0</xdr:colOff>
      <xdr:row>41</xdr:row>
      <xdr:rowOff>0</xdr:rowOff>
    </xdr:from>
    <xdr:to>
      <xdr:col>5</xdr:col>
      <xdr:colOff>114300</xdr:colOff>
      <xdr:row>41</xdr:row>
      <xdr:rowOff>142875</xdr:rowOff>
    </xdr:to>
    <xdr:pic>
      <xdr:nvPicPr>
        <xdr:cNvPr id="41" name="Picture 40" descr="http://www.valvinglogic.com/vdb/images/callout_shNotes.png"/>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2438400" y="43643550"/>
          <a:ext cx="723900" cy="142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1</xdr:col>
          <xdr:colOff>4482</xdr:colOff>
          <xdr:row>54</xdr:row>
          <xdr:rowOff>304800</xdr:rowOff>
        </xdr:from>
        <xdr:to>
          <xdr:col>1</xdr:col>
          <xdr:colOff>385482</xdr:colOff>
          <xdr:row>55</xdr:row>
          <xdr:rowOff>200025</xdr:rowOff>
        </xdr:to>
        <xdr:sp macro="" textlink="">
          <xdr:nvSpPr>
            <xdr:cNvPr id="3115" name="Control 43" hidden="1">
              <a:extLst>
                <a:ext uri="{63B3BB69-23CF-44E3-9099-C40C66FF867C}">
                  <a14:compatExt spid="_x0000_s311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47065</xdr:colOff>
          <xdr:row>54</xdr:row>
          <xdr:rowOff>304800</xdr:rowOff>
        </xdr:from>
        <xdr:to>
          <xdr:col>3</xdr:col>
          <xdr:colOff>222997</xdr:colOff>
          <xdr:row>55</xdr:row>
          <xdr:rowOff>114300</xdr:rowOff>
        </xdr:to>
        <xdr:sp macro="" textlink="">
          <xdr:nvSpPr>
            <xdr:cNvPr id="3116" name="Control 44" hidden="1">
              <a:extLst>
                <a:ext uri="{63B3BB69-23CF-44E3-9099-C40C66FF867C}">
                  <a14:compatExt spid="_x0000_s311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47065</xdr:colOff>
          <xdr:row>54</xdr:row>
          <xdr:rowOff>304800</xdr:rowOff>
        </xdr:from>
        <xdr:to>
          <xdr:col>3</xdr:col>
          <xdr:colOff>222997</xdr:colOff>
          <xdr:row>55</xdr:row>
          <xdr:rowOff>114300</xdr:rowOff>
        </xdr:to>
        <xdr:sp macro="" textlink="">
          <xdr:nvSpPr>
            <xdr:cNvPr id="3117" name="Control 45" hidden="1">
              <a:extLst>
                <a:ext uri="{63B3BB69-23CF-44E3-9099-C40C66FF867C}">
                  <a14:compatExt spid="_x0000_s3117"/>
                </a:ext>
              </a:extLst>
            </xdr:cNvPr>
            <xdr:cNvSpPr/>
          </xdr:nvSpPr>
          <xdr:spPr>
            <a:xfrm>
              <a:off x="0" y="0"/>
              <a:ext cx="0" cy="0"/>
            </a:xfrm>
            <a:prstGeom prst="rect">
              <a:avLst/>
            </a:prstGeom>
          </xdr:spPr>
        </xdr:sp>
        <xdr:clientData/>
      </xdr:twoCellAnchor>
    </mc:Choice>
    <mc:Fallback/>
  </mc:AlternateContent>
  <xdr:twoCellAnchor editAs="oneCell">
    <xdr:from>
      <xdr:col>4</xdr:col>
      <xdr:colOff>0</xdr:colOff>
      <xdr:row>51</xdr:row>
      <xdr:rowOff>0</xdr:rowOff>
    </xdr:from>
    <xdr:to>
      <xdr:col>5</xdr:col>
      <xdr:colOff>114300</xdr:colOff>
      <xdr:row>51</xdr:row>
      <xdr:rowOff>142875</xdr:rowOff>
    </xdr:to>
    <xdr:pic>
      <xdr:nvPicPr>
        <xdr:cNvPr id="45" name="Picture 44" descr="http://www.valvinglogic.com/vdb/images/callout_shNotes.png"/>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2438400" y="51282600"/>
          <a:ext cx="723900" cy="142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1</xdr:col>
          <xdr:colOff>4482</xdr:colOff>
          <xdr:row>64</xdr:row>
          <xdr:rowOff>379319</xdr:rowOff>
        </xdr:from>
        <xdr:to>
          <xdr:col>1</xdr:col>
          <xdr:colOff>385482</xdr:colOff>
          <xdr:row>65</xdr:row>
          <xdr:rowOff>274544</xdr:rowOff>
        </xdr:to>
        <xdr:sp macro="" textlink="">
          <xdr:nvSpPr>
            <xdr:cNvPr id="3119" name="Control 47" hidden="1">
              <a:extLst>
                <a:ext uri="{63B3BB69-23CF-44E3-9099-C40C66FF867C}">
                  <a14:compatExt spid="_x0000_s311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47065</xdr:colOff>
          <xdr:row>64</xdr:row>
          <xdr:rowOff>379319</xdr:rowOff>
        </xdr:from>
        <xdr:to>
          <xdr:col>3</xdr:col>
          <xdr:colOff>222997</xdr:colOff>
          <xdr:row>65</xdr:row>
          <xdr:rowOff>188819</xdr:rowOff>
        </xdr:to>
        <xdr:sp macro="" textlink="">
          <xdr:nvSpPr>
            <xdr:cNvPr id="3120" name="Control 48" hidden="1">
              <a:extLst>
                <a:ext uri="{63B3BB69-23CF-44E3-9099-C40C66FF867C}">
                  <a14:compatExt spid="_x0000_s312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47065</xdr:colOff>
          <xdr:row>64</xdr:row>
          <xdr:rowOff>379319</xdr:rowOff>
        </xdr:from>
        <xdr:to>
          <xdr:col>3</xdr:col>
          <xdr:colOff>222997</xdr:colOff>
          <xdr:row>65</xdr:row>
          <xdr:rowOff>188819</xdr:rowOff>
        </xdr:to>
        <xdr:sp macro="" textlink="">
          <xdr:nvSpPr>
            <xdr:cNvPr id="3121" name="Control 49" hidden="1">
              <a:extLst>
                <a:ext uri="{63B3BB69-23CF-44E3-9099-C40C66FF867C}">
                  <a14:compatExt spid="_x0000_s3121"/>
                </a:ext>
              </a:extLst>
            </xdr:cNvPr>
            <xdr:cNvSpPr/>
          </xdr:nvSpPr>
          <xdr:spPr>
            <a:xfrm>
              <a:off x="0" y="0"/>
              <a:ext cx="0" cy="0"/>
            </a:xfrm>
            <a:prstGeom prst="rect">
              <a:avLst/>
            </a:prstGeom>
          </xdr:spPr>
        </xdr:sp>
        <xdr:clientData/>
      </xdr:twoCellAnchor>
    </mc:Choice>
    <mc:Fallback/>
  </mc:AlternateContent>
  <xdr:twoCellAnchor editAs="oneCell">
    <xdr:from>
      <xdr:col>4</xdr:col>
      <xdr:colOff>0</xdr:colOff>
      <xdr:row>61</xdr:row>
      <xdr:rowOff>0</xdr:rowOff>
    </xdr:from>
    <xdr:to>
      <xdr:col>5</xdr:col>
      <xdr:colOff>114300</xdr:colOff>
      <xdr:row>61</xdr:row>
      <xdr:rowOff>142875</xdr:rowOff>
    </xdr:to>
    <xdr:pic>
      <xdr:nvPicPr>
        <xdr:cNvPr id="49" name="Picture 48" descr="http://www.valvinglogic.com/vdb/images/callout_shNotes.png"/>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2438400" y="58921650"/>
          <a:ext cx="723900" cy="142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1</xdr:col>
          <xdr:colOff>4482</xdr:colOff>
          <xdr:row>75</xdr:row>
          <xdr:rowOff>43143</xdr:rowOff>
        </xdr:from>
        <xdr:to>
          <xdr:col>1</xdr:col>
          <xdr:colOff>385482</xdr:colOff>
          <xdr:row>75</xdr:row>
          <xdr:rowOff>319368</xdr:rowOff>
        </xdr:to>
        <xdr:sp macro="" textlink="">
          <xdr:nvSpPr>
            <xdr:cNvPr id="3123" name="Control 51" hidden="1">
              <a:extLst>
                <a:ext uri="{63B3BB69-23CF-44E3-9099-C40C66FF867C}">
                  <a14:compatExt spid="_x0000_s312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47065</xdr:colOff>
          <xdr:row>75</xdr:row>
          <xdr:rowOff>43143</xdr:rowOff>
        </xdr:from>
        <xdr:to>
          <xdr:col>3</xdr:col>
          <xdr:colOff>222997</xdr:colOff>
          <xdr:row>75</xdr:row>
          <xdr:rowOff>233643</xdr:rowOff>
        </xdr:to>
        <xdr:sp macro="" textlink="">
          <xdr:nvSpPr>
            <xdr:cNvPr id="3124" name="Control 52" hidden="1">
              <a:extLst>
                <a:ext uri="{63B3BB69-23CF-44E3-9099-C40C66FF867C}">
                  <a14:compatExt spid="_x0000_s312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47065</xdr:colOff>
          <xdr:row>75</xdr:row>
          <xdr:rowOff>43143</xdr:rowOff>
        </xdr:from>
        <xdr:to>
          <xdr:col>3</xdr:col>
          <xdr:colOff>222997</xdr:colOff>
          <xdr:row>75</xdr:row>
          <xdr:rowOff>233643</xdr:rowOff>
        </xdr:to>
        <xdr:sp macro="" textlink="">
          <xdr:nvSpPr>
            <xdr:cNvPr id="3125" name="Control 53" hidden="1">
              <a:extLst>
                <a:ext uri="{63B3BB69-23CF-44E3-9099-C40C66FF867C}">
                  <a14:compatExt spid="_x0000_s3125"/>
                </a:ext>
              </a:extLst>
            </xdr:cNvPr>
            <xdr:cNvSpPr/>
          </xdr:nvSpPr>
          <xdr:spPr>
            <a:xfrm>
              <a:off x="0" y="0"/>
              <a:ext cx="0" cy="0"/>
            </a:xfrm>
            <a:prstGeom prst="rect">
              <a:avLst/>
            </a:prstGeom>
          </xdr:spPr>
        </xdr:sp>
        <xdr:clientData/>
      </xdr:twoCellAnchor>
    </mc:Choice>
    <mc:Fallback/>
  </mc:AlternateContent>
  <xdr:twoCellAnchor editAs="oneCell">
    <xdr:from>
      <xdr:col>4</xdr:col>
      <xdr:colOff>0</xdr:colOff>
      <xdr:row>71</xdr:row>
      <xdr:rowOff>0</xdr:rowOff>
    </xdr:from>
    <xdr:to>
      <xdr:col>5</xdr:col>
      <xdr:colOff>114300</xdr:colOff>
      <xdr:row>71</xdr:row>
      <xdr:rowOff>142875</xdr:rowOff>
    </xdr:to>
    <xdr:pic>
      <xdr:nvPicPr>
        <xdr:cNvPr id="53" name="Picture 52" descr="See fork notes."/>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2438400" y="64598550"/>
          <a:ext cx="723900" cy="142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1</xdr:col>
          <xdr:colOff>4482</xdr:colOff>
          <xdr:row>85</xdr:row>
          <xdr:rowOff>76200</xdr:rowOff>
        </xdr:from>
        <xdr:to>
          <xdr:col>1</xdr:col>
          <xdr:colOff>385482</xdr:colOff>
          <xdr:row>85</xdr:row>
          <xdr:rowOff>352425</xdr:rowOff>
        </xdr:to>
        <xdr:sp macro="" textlink="">
          <xdr:nvSpPr>
            <xdr:cNvPr id="3127" name="Control 55" hidden="1">
              <a:extLst>
                <a:ext uri="{63B3BB69-23CF-44E3-9099-C40C66FF867C}">
                  <a14:compatExt spid="_x0000_s31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47065</xdr:colOff>
          <xdr:row>85</xdr:row>
          <xdr:rowOff>76200</xdr:rowOff>
        </xdr:from>
        <xdr:to>
          <xdr:col>3</xdr:col>
          <xdr:colOff>222997</xdr:colOff>
          <xdr:row>85</xdr:row>
          <xdr:rowOff>266700</xdr:rowOff>
        </xdr:to>
        <xdr:sp macro="" textlink="">
          <xdr:nvSpPr>
            <xdr:cNvPr id="3128" name="Control 56" hidden="1">
              <a:extLst>
                <a:ext uri="{63B3BB69-23CF-44E3-9099-C40C66FF867C}">
                  <a14:compatExt spid="_x0000_s31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47065</xdr:colOff>
          <xdr:row>85</xdr:row>
          <xdr:rowOff>76200</xdr:rowOff>
        </xdr:from>
        <xdr:to>
          <xdr:col>3</xdr:col>
          <xdr:colOff>222997</xdr:colOff>
          <xdr:row>85</xdr:row>
          <xdr:rowOff>266700</xdr:rowOff>
        </xdr:to>
        <xdr:sp macro="" textlink="">
          <xdr:nvSpPr>
            <xdr:cNvPr id="3129" name="Control 57" hidden="1">
              <a:extLst>
                <a:ext uri="{63B3BB69-23CF-44E3-9099-C40C66FF867C}">
                  <a14:compatExt spid="_x0000_s3129"/>
                </a:ext>
              </a:extLst>
            </xdr:cNvPr>
            <xdr:cNvSpPr/>
          </xdr:nvSpPr>
          <xdr:spPr>
            <a:xfrm>
              <a:off x="0" y="0"/>
              <a:ext cx="0" cy="0"/>
            </a:xfrm>
            <a:prstGeom prst="rect">
              <a:avLst/>
            </a:prstGeom>
          </xdr:spPr>
        </xdr:sp>
        <xdr:clientData/>
      </xdr:twoCellAnchor>
    </mc:Choice>
    <mc:Fallback/>
  </mc:AlternateContent>
  <xdr:twoCellAnchor editAs="oneCell">
    <xdr:from>
      <xdr:col>4</xdr:col>
      <xdr:colOff>0</xdr:colOff>
      <xdr:row>81</xdr:row>
      <xdr:rowOff>0</xdr:rowOff>
    </xdr:from>
    <xdr:to>
      <xdr:col>5</xdr:col>
      <xdr:colOff>114300</xdr:colOff>
      <xdr:row>81</xdr:row>
      <xdr:rowOff>142875</xdr:rowOff>
    </xdr:to>
    <xdr:pic>
      <xdr:nvPicPr>
        <xdr:cNvPr id="57" name="Picture 56" descr="http://www.valvinglogic.com/vdb/images/callout_shNotes.png"/>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2438400" y="72637650"/>
          <a:ext cx="723900" cy="142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1</xdr:col>
          <xdr:colOff>4482</xdr:colOff>
          <xdr:row>95</xdr:row>
          <xdr:rowOff>150719</xdr:rowOff>
        </xdr:from>
        <xdr:to>
          <xdr:col>1</xdr:col>
          <xdr:colOff>385482</xdr:colOff>
          <xdr:row>96</xdr:row>
          <xdr:rowOff>68356</xdr:rowOff>
        </xdr:to>
        <xdr:sp macro="" textlink="">
          <xdr:nvSpPr>
            <xdr:cNvPr id="3131" name="Control 59" hidden="1">
              <a:extLst>
                <a:ext uri="{63B3BB69-23CF-44E3-9099-C40C66FF867C}">
                  <a14:compatExt spid="_x0000_s31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47065</xdr:colOff>
          <xdr:row>95</xdr:row>
          <xdr:rowOff>150719</xdr:rowOff>
        </xdr:from>
        <xdr:to>
          <xdr:col>3</xdr:col>
          <xdr:colOff>222997</xdr:colOff>
          <xdr:row>95</xdr:row>
          <xdr:rowOff>341219</xdr:rowOff>
        </xdr:to>
        <xdr:sp macro="" textlink="">
          <xdr:nvSpPr>
            <xdr:cNvPr id="3132" name="Control 60" hidden="1">
              <a:extLst>
                <a:ext uri="{63B3BB69-23CF-44E3-9099-C40C66FF867C}">
                  <a14:compatExt spid="_x0000_s313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47065</xdr:colOff>
          <xdr:row>95</xdr:row>
          <xdr:rowOff>150719</xdr:rowOff>
        </xdr:from>
        <xdr:to>
          <xdr:col>3</xdr:col>
          <xdr:colOff>222997</xdr:colOff>
          <xdr:row>95</xdr:row>
          <xdr:rowOff>341219</xdr:rowOff>
        </xdr:to>
        <xdr:sp macro="" textlink="">
          <xdr:nvSpPr>
            <xdr:cNvPr id="3133" name="Control 61" hidden="1">
              <a:extLst>
                <a:ext uri="{63B3BB69-23CF-44E3-9099-C40C66FF867C}">
                  <a14:compatExt spid="_x0000_s3133"/>
                </a:ext>
              </a:extLst>
            </xdr:cNvPr>
            <xdr:cNvSpPr/>
          </xdr:nvSpPr>
          <xdr:spPr>
            <a:xfrm>
              <a:off x="0" y="0"/>
              <a:ext cx="0" cy="0"/>
            </a:xfrm>
            <a:prstGeom prst="rect">
              <a:avLst/>
            </a:prstGeom>
          </xdr:spPr>
        </xdr:sp>
        <xdr:clientData/>
      </xdr:twoCellAnchor>
    </mc:Choice>
    <mc:Fallback/>
  </mc:AlternateContent>
  <xdr:twoCellAnchor editAs="oneCell">
    <xdr:from>
      <xdr:col>4</xdr:col>
      <xdr:colOff>0</xdr:colOff>
      <xdr:row>91</xdr:row>
      <xdr:rowOff>0</xdr:rowOff>
    </xdr:from>
    <xdr:to>
      <xdr:col>5</xdr:col>
      <xdr:colOff>114300</xdr:colOff>
      <xdr:row>91</xdr:row>
      <xdr:rowOff>142875</xdr:rowOff>
    </xdr:to>
    <xdr:pic>
      <xdr:nvPicPr>
        <xdr:cNvPr id="61" name="Picture 60" descr="http://www.valvinglogic.com/vdb/images/callout_shNotes.png"/>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2438400" y="80467200"/>
          <a:ext cx="723900" cy="142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1</xdr:col>
          <xdr:colOff>4482</xdr:colOff>
          <xdr:row>105</xdr:row>
          <xdr:rowOff>225238</xdr:rowOff>
        </xdr:from>
        <xdr:to>
          <xdr:col>1</xdr:col>
          <xdr:colOff>385482</xdr:colOff>
          <xdr:row>106</xdr:row>
          <xdr:rowOff>142875</xdr:rowOff>
        </xdr:to>
        <xdr:sp macro="" textlink="">
          <xdr:nvSpPr>
            <xdr:cNvPr id="3135" name="Control 63" hidden="1">
              <a:extLst>
                <a:ext uri="{63B3BB69-23CF-44E3-9099-C40C66FF867C}">
                  <a14:compatExt spid="_x0000_s31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47065</xdr:colOff>
          <xdr:row>105</xdr:row>
          <xdr:rowOff>225238</xdr:rowOff>
        </xdr:from>
        <xdr:to>
          <xdr:col>3</xdr:col>
          <xdr:colOff>222997</xdr:colOff>
          <xdr:row>106</xdr:row>
          <xdr:rowOff>57150</xdr:rowOff>
        </xdr:to>
        <xdr:sp macro="" textlink="">
          <xdr:nvSpPr>
            <xdr:cNvPr id="3136" name="Control 64" hidden="1">
              <a:extLst>
                <a:ext uri="{63B3BB69-23CF-44E3-9099-C40C66FF867C}">
                  <a14:compatExt spid="_x0000_s313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47065</xdr:colOff>
          <xdr:row>105</xdr:row>
          <xdr:rowOff>225238</xdr:rowOff>
        </xdr:from>
        <xdr:to>
          <xdr:col>3</xdr:col>
          <xdr:colOff>222997</xdr:colOff>
          <xdr:row>106</xdr:row>
          <xdr:rowOff>57150</xdr:rowOff>
        </xdr:to>
        <xdr:sp macro="" textlink="">
          <xdr:nvSpPr>
            <xdr:cNvPr id="3137" name="Control 65" hidden="1">
              <a:extLst>
                <a:ext uri="{63B3BB69-23CF-44E3-9099-C40C66FF867C}">
                  <a14:compatExt spid="_x0000_s3137"/>
                </a:ext>
              </a:extLst>
            </xdr:cNvPr>
            <xdr:cNvSpPr/>
          </xdr:nvSpPr>
          <xdr:spPr>
            <a:xfrm>
              <a:off x="0" y="0"/>
              <a:ext cx="0" cy="0"/>
            </a:xfrm>
            <a:prstGeom prst="rect">
              <a:avLst/>
            </a:prstGeom>
          </xdr:spPr>
        </xdr:sp>
        <xdr:clientData/>
      </xdr:twoCellAnchor>
    </mc:Choice>
    <mc:Fallback/>
  </mc:AlternateContent>
  <xdr:twoCellAnchor editAs="oneCell">
    <xdr:from>
      <xdr:col>4</xdr:col>
      <xdr:colOff>0</xdr:colOff>
      <xdr:row>101</xdr:row>
      <xdr:rowOff>0</xdr:rowOff>
    </xdr:from>
    <xdr:to>
      <xdr:col>5</xdr:col>
      <xdr:colOff>114300</xdr:colOff>
      <xdr:row>101</xdr:row>
      <xdr:rowOff>142875</xdr:rowOff>
    </xdr:to>
    <xdr:pic>
      <xdr:nvPicPr>
        <xdr:cNvPr id="65" name="Picture 64" descr="http://www.valvinglogic.com/vdb/images/callout_shNotes.png"/>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2438400" y="88106250"/>
          <a:ext cx="723900" cy="142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1</xdr:col>
          <xdr:colOff>4482</xdr:colOff>
          <xdr:row>115</xdr:row>
          <xdr:rowOff>261657</xdr:rowOff>
        </xdr:from>
        <xdr:to>
          <xdr:col>1</xdr:col>
          <xdr:colOff>385482</xdr:colOff>
          <xdr:row>116</xdr:row>
          <xdr:rowOff>179294</xdr:rowOff>
        </xdr:to>
        <xdr:sp macro="" textlink="">
          <xdr:nvSpPr>
            <xdr:cNvPr id="3139" name="Control 67" hidden="1">
              <a:extLst>
                <a:ext uri="{63B3BB69-23CF-44E3-9099-C40C66FF867C}">
                  <a14:compatExt spid="_x0000_s31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47065</xdr:colOff>
          <xdr:row>115</xdr:row>
          <xdr:rowOff>261657</xdr:rowOff>
        </xdr:from>
        <xdr:to>
          <xdr:col>3</xdr:col>
          <xdr:colOff>222997</xdr:colOff>
          <xdr:row>116</xdr:row>
          <xdr:rowOff>93569</xdr:rowOff>
        </xdr:to>
        <xdr:sp macro="" textlink="">
          <xdr:nvSpPr>
            <xdr:cNvPr id="3140" name="Control 68" hidden="1">
              <a:extLst>
                <a:ext uri="{63B3BB69-23CF-44E3-9099-C40C66FF867C}">
                  <a14:compatExt spid="_x0000_s314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47065</xdr:colOff>
          <xdr:row>115</xdr:row>
          <xdr:rowOff>261657</xdr:rowOff>
        </xdr:from>
        <xdr:to>
          <xdr:col>3</xdr:col>
          <xdr:colOff>222997</xdr:colOff>
          <xdr:row>116</xdr:row>
          <xdr:rowOff>93569</xdr:rowOff>
        </xdr:to>
        <xdr:sp macro="" textlink="">
          <xdr:nvSpPr>
            <xdr:cNvPr id="3141" name="Control 69" hidden="1">
              <a:extLst>
                <a:ext uri="{63B3BB69-23CF-44E3-9099-C40C66FF867C}">
                  <a14:compatExt spid="_x0000_s3141"/>
                </a:ext>
              </a:extLst>
            </xdr:cNvPr>
            <xdr:cNvSpPr/>
          </xdr:nvSpPr>
          <xdr:spPr>
            <a:xfrm>
              <a:off x="0" y="0"/>
              <a:ext cx="0" cy="0"/>
            </a:xfrm>
            <a:prstGeom prst="rect">
              <a:avLst/>
            </a:prstGeom>
          </xdr:spPr>
        </xdr:sp>
        <xdr:clientData/>
      </xdr:twoCellAnchor>
    </mc:Choice>
    <mc:Fallback/>
  </mc:AlternateContent>
  <xdr:twoCellAnchor editAs="oneCell">
    <xdr:from>
      <xdr:col>4</xdr:col>
      <xdr:colOff>0</xdr:colOff>
      <xdr:row>111</xdr:row>
      <xdr:rowOff>0</xdr:rowOff>
    </xdr:from>
    <xdr:to>
      <xdr:col>5</xdr:col>
      <xdr:colOff>114300</xdr:colOff>
      <xdr:row>111</xdr:row>
      <xdr:rowOff>142875</xdr:rowOff>
    </xdr:to>
    <xdr:pic>
      <xdr:nvPicPr>
        <xdr:cNvPr id="69" name="Picture 68" descr="http://www.valvinglogic.com/vdb/images/callout_shNotes.png"/>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2438400" y="95745300"/>
          <a:ext cx="723900" cy="142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1</xdr:col>
          <xdr:colOff>4482</xdr:colOff>
          <xdr:row>125</xdr:row>
          <xdr:rowOff>336176</xdr:rowOff>
        </xdr:from>
        <xdr:to>
          <xdr:col>1</xdr:col>
          <xdr:colOff>385482</xdr:colOff>
          <xdr:row>127</xdr:row>
          <xdr:rowOff>63313</xdr:rowOff>
        </xdr:to>
        <xdr:sp macro="" textlink="">
          <xdr:nvSpPr>
            <xdr:cNvPr id="3143" name="Control 71" hidden="1">
              <a:extLst>
                <a:ext uri="{63B3BB69-23CF-44E3-9099-C40C66FF867C}">
                  <a14:compatExt spid="_x0000_s31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47065</xdr:colOff>
          <xdr:row>125</xdr:row>
          <xdr:rowOff>336176</xdr:rowOff>
        </xdr:from>
        <xdr:to>
          <xdr:col>3</xdr:col>
          <xdr:colOff>222997</xdr:colOff>
          <xdr:row>126</xdr:row>
          <xdr:rowOff>168088</xdr:rowOff>
        </xdr:to>
        <xdr:sp macro="" textlink="">
          <xdr:nvSpPr>
            <xdr:cNvPr id="3144" name="Control 72" hidden="1">
              <a:extLst>
                <a:ext uri="{63B3BB69-23CF-44E3-9099-C40C66FF867C}">
                  <a14:compatExt spid="_x0000_s314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47065</xdr:colOff>
          <xdr:row>125</xdr:row>
          <xdr:rowOff>336176</xdr:rowOff>
        </xdr:from>
        <xdr:to>
          <xdr:col>3</xdr:col>
          <xdr:colOff>222997</xdr:colOff>
          <xdr:row>126</xdr:row>
          <xdr:rowOff>168088</xdr:rowOff>
        </xdr:to>
        <xdr:sp macro="" textlink="">
          <xdr:nvSpPr>
            <xdr:cNvPr id="3145" name="Control 73" hidden="1">
              <a:extLst>
                <a:ext uri="{63B3BB69-23CF-44E3-9099-C40C66FF867C}">
                  <a14:compatExt spid="_x0000_s3145"/>
                </a:ext>
              </a:extLst>
            </xdr:cNvPr>
            <xdr:cNvSpPr/>
          </xdr:nvSpPr>
          <xdr:spPr>
            <a:xfrm>
              <a:off x="0" y="0"/>
              <a:ext cx="0" cy="0"/>
            </a:xfrm>
            <a:prstGeom prst="rect">
              <a:avLst/>
            </a:prstGeom>
          </xdr:spPr>
        </xdr:sp>
        <xdr:clientData/>
      </xdr:twoCellAnchor>
    </mc:Choice>
    <mc:Fallback/>
  </mc:AlternateContent>
  <xdr:twoCellAnchor editAs="oneCell">
    <xdr:from>
      <xdr:col>4</xdr:col>
      <xdr:colOff>0</xdr:colOff>
      <xdr:row>121</xdr:row>
      <xdr:rowOff>0</xdr:rowOff>
    </xdr:from>
    <xdr:to>
      <xdr:col>5</xdr:col>
      <xdr:colOff>114300</xdr:colOff>
      <xdr:row>121</xdr:row>
      <xdr:rowOff>142875</xdr:rowOff>
    </xdr:to>
    <xdr:pic>
      <xdr:nvPicPr>
        <xdr:cNvPr id="73" name="Picture 72" descr="http://www.valvinglogic.com/vdb/images/callout_shNotes.png"/>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2438400" y="103384350"/>
          <a:ext cx="723900" cy="142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1</xdr:col>
          <xdr:colOff>4482</xdr:colOff>
          <xdr:row>136</xdr:row>
          <xdr:rowOff>23532</xdr:rowOff>
        </xdr:from>
        <xdr:to>
          <xdr:col>1</xdr:col>
          <xdr:colOff>385482</xdr:colOff>
          <xdr:row>137</xdr:row>
          <xdr:rowOff>109257</xdr:rowOff>
        </xdr:to>
        <xdr:sp macro="" textlink="">
          <xdr:nvSpPr>
            <xdr:cNvPr id="3147" name="Control 75" hidden="1">
              <a:extLst>
                <a:ext uri="{63B3BB69-23CF-44E3-9099-C40C66FF867C}">
                  <a14:compatExt spid="_x0000_s314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47065</xdr:colOff>
          <xdr:row>136</xdr:row>
          <xdr:rowOff>23532</xdr:rowOff>
        </xdr:from>
        <xdr:to>
          <xdr:col>3</xdr:col>
          <xdr:colOff>222997</xdr:colOff>
          <xdr:row>137</xdr:row>
          <xdr:rowOff>23532</xdr:rowOff>
        </xdr:to>
        <xdr:sp macro="" textlink="">
          <xdr:nvSpPr>
            <xdr:cNvPr id="3148" name="Control 76" hidden="1">
              <a:extLst>
                <a:ext uri="{63B3BB69-23CF-44E3-9099-C40C66FF867C}">
                  <a14:compatExt spid="_x0000_s314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47065</xdr:colOff>
          <xdr:row>136</xdr:row>
          <xdr:rowOff>23532</xdr:rowOff>
        </xdr:from>
        <xdr:to>
          <xdr:col>3</xdr:col>
          <xdr:colOff>222997</xdr:colOff>
          <xdr:row>137</xdr:row>
          <xdr:rowOff>23532</xdr:rowOff>
        </xdr:to>
        <xdr:sp macro="" textlink="">
          <xdr:nvSpPr>
            <xdr:cNvPr id="3149" name="Control 77" hidden="1">
              <a:extLst>
                <a:ext uri="{63B3BB69-23CF-44E3-9099-C40C66FF867C}">
                  <a14:compatExt spid="_x0000_s3149"/>
                </a:ext>
              </a:extLst>
            </xdr:cNvPr>
            <xdr:cNvSpPr/>
          </xdr:nvSpPr>
          <xdr:spPr>
            <a:xfrm>
              <a:off x="0" y="0"/>
              <a:ext cx="0" cy="0"/>
            </a:xfrm>
            <a:prstGeom prst="rect">
              <a:avLst/>
            </a:prstGeom>
          </xdr:spPr>
        </xdr:sp>
        <xdr:clientData/>
      </xdr:twoCellAnchor>
    </mc:Choice>
    <mc:Fallback/>
  </mc:AlternateContent>
  <xdr:twoCellAnchor editAs="oneCell">
    <xdr:from>
      <xdr:col>4</xdr:col>
      <xdr:colOff>0</xdr:colOff>
      <xdr:row>131</xdr:row>
      <xdr:rowOff>0</xdr:rowOff>
    </xdr:from>
    <xdr:to>
      <xdr:col>5</xdr:col>
      <xdr:colOff>114300</xdr:colOff>
      <xdr:row>131</xdr:row>
      <xdr:rowOff>142875</xdr:rowOff>
    </xdr:to>
    <xdr:pic>
      <xdr:nvPicPr>
        <xdr:cNvPr id="77" name="Picture 76" descr="http://www.valvinglogic.com/vdb/images/callout_shNotes.png"/>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2438400" y="111023400"/>
          <a:ext cx="723900" cy="142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1</xdr:col>
          <xdr:colOff>4482</xdr:colOff>
          <xdr:row>146</xdr:row>
          <xdr:rowOff>98051</xdr:rowOff>
        </xdr:from>
        <xdr:to>
          <xdr:col>1</xdr:col>
          <xdr:colOff>385482</xdr:colOff>
          <xdr:row>147</xdr:row>
          <xdr:rowOff>183776</xdr:rowOff>
        </xdr:to>
        <xdr:sp macro="" textlink="">
          <xdr:nvSpPr>
            <xdr:cNvPr id="3151" name="Control 79" hidden="1">
              <a:extLst>
                <a:ext uri="{63B3BB69-23CF-44E3-9099-C40C66FF867C}">
                  <a14:compatExt spid="_x0000_s315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47065</xdr:colOff>
          <xdr:row>146</xdr:row>
          <xdr:rowOff>98051</xdr:rowOff>
        </xdr:from>
        <xdr:to>
          <xdr:col>3</xdr:col>
          <xdr:colOff>222997</xdr:colOff>
          <xdr:row>147</xdr:row>
          <xdr:rowOff>98051</xdr:rowOff>
        </xdr:to>
        <xdr:sp macro="" textlink="">
          <xdr:nvSpPr>
            <xdr:cNvPr id="3152" name="Control 80" hidden="1">
              <a:extLst>
                <a:ext uri="{63B3BB69-23CF-44E3-9099-C40C66FF867C}">
                  <a14:compatExt spid="_x0000_s315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47065</xdr:colOff>
          <xdr:row>146</xdr:row>
          <xdr:rowOff>98051</xdr:rowOff>
        </xdr:from>
        <xdr:to>
          <xdr:col>3</xdr:col>
          <xdr:colOff>222997</xdr:colOff>
          <xdr:row>147</xdr:row>
          <xdr:rowOff>98051</xdr:rowOff>
        </xdr:to>
        <xdr:sp macro="" textlink="">
          <xdr:nvSpPr>
            <xdr:cNvPr id="3153" name="Control 81" hidden="1">
              <a:extLst>
                <a:ext uri="{63B3BB69-23CF-44E3-9099-C40C66FF867C}">
                  <a14:compatExt spid="_x0000_s3153"/>
                </a:ext>
              </a:extLst>
            </xdr:cNvPr>
            <xdr:cNvSpPr/>
          </xdr:nvSpPr>
          <xdr:spPr>
            <a:xfrm>
              <a:off x="0" y="0"/>
              <a:ext cx="0" cy="0"/>
            </a:xfrm>
            <a:prstGeom prst="rect">
              <a:avLst/>
            </a:prstGeom>
          </xdr:spPr>
        </xdr:sp>
        <xdr:clientData/>
      </xdr:twoCellAnchor>
    </mc:Choice>
    <mc:Fallback/>
  </mc:AlternateContent>
  <xdr:twoCellAnchor editAs="oneCell">
    <xdr:from>
      <xdr:col>4</xdr:col>
      <xdr:colOff>0</xdr:colOff>
      <xdr:row>141</xdr:row>
      <xdr:rowOff>0</xdr:rowOff>
    </xdr:from>
    <xdr:to>
      <xdr:col>5</xdr:col>
      <xdr:colOff>114300</xdr:colOff>
      <xdr:row>141</xdr:row>
      <xdr:rowOff>142875</xdr:rowOff>
    </xdr:to>
    <xdr:pic>
      <xdr:nvPicPr>
        <xdr:cNvPr id="81" name="Picture 80" descr="http://www.valvinglogic.com/vdb/images/callout_shNotes.png"/>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2438400" y="118852950"/>
          <a:ext cx="723900" cy="142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1</xdr:col>
          <xdr:colOff>4482</xdr:colOff>
          <xdr:row>156</xdr:row>
          <xdr:rowOff>172571</xdr:rowOff>
        </xdr:from>
        <xdr:to>
          <xdr:col>1</xdr:col>
          <xdr:colOff>385482</xdr:colOff>
          <xdr:row>158</xdr:row>
          <xdr:rowOff>67796</xdr:rowOff>
        </xdr:to>
        <xdr:sp macro="" textlink="">
          <xdr:nvSpPr>
            <xdr:cNvPr id="3155" name="Control 83" hidden="1">
              <a:extLst>
                <a:ext uri="{63B3BB69-23CF-44E3-9099-C40C66FF867C}">
                  <a14:compatExt spid="_x0000_s315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47065</xdr:colOff>
          <xdr:row>156</xdr:row>
          <xdr:rowOff>172571</xdr:rowOff>
        </xdr:from>
        <xdr:to>
          <xdr:col>3</xdr:col>
          <xdr:colOff>222997</xdr:colOff>
          <xdr:row>157</xdr:row>
          <xdr:rowOff>172571</xdr:rowOff>
        </xdr:to>
        <xdr:sp macro="" textlink="">
          <xdr:nvSpPr>
            <xdr:cNvPr id="3156" name="Control 84" hidden="1">
              <a:extLst>
                <a:ext uri="{63B3BB69-23CF-44E3-9099-C40C66FF867C}">
                  <a14:compatExt spid="_x0000_s315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47065</xdr:colOff>
          <xdr:row>156</xdr:row>
          <xdr:rowOff>172571</xdr:rowOff>
        </xdr:from>
        <xdr:to>
          <xdr:col>3</xdr:col>
          <xdr:colOff>222997</xdr:colOff>
          <xdr:row>157</xdr:row>
          <xdr:rowOff>172571</xdr:rowOff>
        </xdr:to>
        <xdr:sp macro="" textlink="">
          <xdr:nvSpPr>
            <xdr:cNvPr id="3157" name="Control 85" hidden="1">
              <a:extLst>
                <a:ext uri="{63B3BB69-23CF-44E3-9099-C40C66FF867C}">
                  <a14:compatExt spid="_x0000_s3157"/>
                </a:ext>
              </a:extLst>
            </xdr:cNvPr>
            <xdr:cNvSpPr/>
          </xdr:nvSpPr>
          <xdr:spPr>
            <a:xfrm>
              <a:off x="0" y="0"/>
              <a:ext cx="0" cy="0"/>
            </a:xfrm>
            <a:prstGeom prst="rect">
              <a:avLst/>
            </a:prstGeom>
          </xdr:spPr>
        </xdr:sp>
        <xdr:clientData/>
      </xdr:twoCellAnchor>
    </mc:Choice>
    <mc:Fallback/>
  </mc:AlternateContent>
  <xdr:twoCellAnchor editAs="oneCell">
    <xdr:from>
      <xdr:col>4</xdr:col>
      <xdr:colOff>0</xdr:colOff>
      <xdr:row>151</xdr:row>
      <xdr:rowOff>0</xdr:rowOff>
    </xdr:from>
    <xdr:to>
      <xdr:col>5</xdr:col>
      <xdr:colOff>114300</xdr:colOff>
      <xdr:row>151</xdr:row>
      <xdr:rowOff>142875</xdr:rowOff>
    </xdr:to>
    <xdr:pic>
      <xdr:nvPicPr>
        <xdr:cNvPr id="85" name="Picture 84" descr="http://www.valvinglogic.com/vdb/images/callout_shNotes.png"/>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2438400" y="126492000"/>
          <a:ext cx="723900" cy="142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1</xdr:col>
          <xdr:colOff>4482</xdr:colOff>
          <xdr:row>167</xdr:row>
          <xdr:rowOff>56590</xdr:rowOff>
        </xdr:from>
        <xdr:to>
          <xdr:col>1</xdr:col>
          <xdr:colOff>385482</xdr:colOff>
          <xdr:row>168</xdr:row>
          <xdr:rowOff>142315</xdr:rowOff>
        </xdr:to>
        <xdr:sp macro="" textlink="">
          <xdr:nvSpPr>
            <xdr:cNvPr id="3159" name="Control 87" hidden="1">
              <a:extLst>
                <a:ext uri="{63B3BB69-23CF-44E3-9099-C40C66FF867C}">
                  <a14:compatExt spid="_x0000_s31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47065</xdr:colOff>
          <xdr:row>167</xdr:row>
          <xdr:rowOff>56590</xdr:rowOff>
        </xdr:from>
        <xdr:to>
          <xdr:col>3</xdr:col>
          <xdr:colOff>222997</xdr:colOff>
          <xdr:row>168</xdr:row>
          <xdr:rowOff>56590</xdr:rowOff>
        </xdr:to>
        <xdr:sp macro="" textlink="">
          <xdr:nvSpPr>
            <xdr:cNvPr id="3160" name="Control 88" hidden="1">
              <a:extLst>
                <a:ext uri="{63B3BB69-23CF-44E3-9099-C40C66FF867C}">
                  <a14:compatExt spid="_x0000_s316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47065</xdr:colOff>
          <xdr:row>167</xdr:row>
          <xdr:rowOff>56590</xdr:rowOff>
        </xdr:from>
        <xdr:to>
          <xdr:col>3</xdr:col>
          <xdr:colOff>222997</xdr:colOff>
          <xdr:row>168</xdr:row>
          <xdr:rowOff>56590</xdr:rowOff>
        </xdr:to>
        <xdr:sp macro="" textlink="">
          <xdr:nvSpPr>
            <xdr:cNvPr id="3161" name="Control 89" hidden="1">
              <a:extLst>
                <a:ext uri="{63B3BB69-23CF-44E3-9099-C40C66FF867C}">
                  <a14:compatExt spid="_x0000_s3161"/>
                </a:ext>
              </a:extLst>
            </xdr:cNvPr>
            <xdr:cNvSpPr/>
          </xdr:nvSpPr>
          <xdr:spPr>
            <a:xfrm>
              <a:off x="0" y="0"/>
              <a:ext cx="0" cy="0"/>
            </a:xfrm>
            <a:prstGeom prst="rect">
              <a:avLst/>
            </a:prstGeom>
          </xdr:spPr>
        </xdr:sp>
        <xdr:clientData/>
      </xdr:twoCellAnchor>
    </mc:Choice>
    <mc:Fallback/>
  </mc:AlternateContent>
  <xdr:twoCellAnchor editAs="oneCell">
    <xdr:from>
      <xdr:col>4</xdr:col>
      <xdr:colOff>0</xdr:colOff>
      <xdr:row>161</xdr:row>
      <xdr:rowOff>0</xdr:rowOff>
    </xdr:from>
    <xdr:to>
      <xdr:col>5</xdr:col>
      <xdr:colOff>114300</xdr:colOff>
      <xdr:row>161</xdr:row>
      <xdr:rowOff>142875</xdr:rowOff>
    </xdr:to>
    <xdr:pic>
      <xdr:nvPicPr>
        <xdr:cNvPr id="89" name="Picture 88" descr="http://www.valvinglogic.com/vdb/images/callout_shNotes.png"/>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2438400" y="134131050"/>
          <a:ext cx="723900" cy="142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1</xdr:col>
          <xdr:colOff>4482</xdr:colOff>
          <xdr:row>177</xdr:row>
          <xdr:rowOff>112059</xdr:rowOff>
        </xdr:from>
        <xdr:to>
          <xdr:col>1</xdr:col>
          <xdr:colOff>385482</xdr:colOff>
          <xdr:row>179</xdr:row>
          <xdr:rowOff>74519</xdr:rowOff>
        </xdr:to>
        <xdr:sp macro="" textlink="">
          <xdr:nvSpPr>
            <xdr:cNvPr id="3163" name="Control 91" hidden="1">
              <a:extLst>
                <a:ext uri="{63B3BB69-23CF-44E3-9099-C40C66FF867C}">
                  <a14:compatExt spid="_x0000_s316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47065</xdr:colOff>
          <xdr:row>177</xdr:row>
          <xdr:rowOff>112059</xdr:rowOff>
        </xdr:from>
        <xdr:to>
          <xdr:col>3</xdr:col>
          <xdr:colOff>222997</xdr:colOff>
          <xdr:row>178</xdr:row>
          <xdr:rowOff>145676</xdr:rowOff>
        </xdr:to>
        <xdr:sp macro="" textlink="">
          <xdr:nvSpPr>
            <xdr:cNvPr id="3164" name="Control 92" hidden="1">
              <a:extLst>
                <a:ext uri="{63B3BB69-23CF-44E3-9099-C40C66FF867C}">
                  <a14:compatExt spid="_x0000_s316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47065</xdr:colOff>
          <xdr:row>177</xdr:row>
          <xdr:rowOff>112059</xdr:rowOff>
        </xdr:from>
        <xdr:to>
          <xdr:col>3</xdr:col>
          <xdr:colOff>222997</xdr:colOff>
          <xdr:row>178</xdr:row>
          <xdr:rowOff>145676</xdr:rowOff>
        </xdr:to>
        <xdr:sp macro="" textlink="">
          <xdr:nvSpPr>
            <xdr:cNvPr id="3165" name="Control 93" hidden="1">
              <a:extLst>
                <a:ext uri="{63B3BB69-23CF-44E3-9099-C40C66FF867C}">
                  <a14:compatExt spid="_x0000_s3165"/>
                </a:ext>
              </a:extLst>
            </xdr:cNvPr>
            <xdr:cNvSpPr/>
          </xdr:nvSpPr>
          <xdr:spPr>
            <a:xfrm>
              <a:off x="0" y="0"/>
              <a:ext cx="0" cy="0"/>
            </a:xfrm>
            <a:prstGeom prst="rect">
              <a:avLst/>
            </a:prstGeom>
          </xdr:spPr>
        </xdr:sp>
        <xdr:clientData/>
      </xdr:twoCellAnchor>
    </mc:Choice>
    <mc:Fallback/>
  </mc:AlternateContent>
  <xdr:twoCellAnchor editAs="oneCell">
    <xdr:from>
      <xdr:col>4</xdr:col>
      <xdr:colOff>0</xdr:colOff>
      <xdr:row>171</xdr:row>
      <xdr:rowOff>0</xdr:rowOff>
    </xdr:from>
    <xdr:to>
      <xdr:col>5</xdr:col>
      <xdr:colOff>114300</xdr:colOff>
      <xdr:row>171</xdr:row>
      <xdr:rowOff>142875</xdr:rowOff>
    </xdr:to>
    <xdr:pic>
      <xdr:nvPicPr>
        <xdr:cNvPr id="93" name="Picture 92" descr="http://www.valvinglogic.com/vdb/images/callout_shNotes.png"/>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2438400" y="141960600"/>
          <a:ext cx="723900" cy="142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177</xdr:row>
      <xdr:rowOff>0</xdr:rowOff>
    </xdr:from>
    <xdr:to>
      <xdr:col>2</xdr:col>
      <xdr:colOff>342900</xdr:colOff>
      <xdr:row>177</xdr:row>
      <xdr:rowOff>9525</xdr:rowOff>
    </xdr:to>
    <xdr:pic>
      <xdr:nvPicPr>
        <xdr:cNvPr id="94" name="Picture 93" descr="http://www.valvinglogic.com/images/spacer100.gif"/>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609600" y="144589500"/>
          <a:ext cx="95250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177</xdr:row>
      <xdr:rowOff>0</xdr:rowOff>
    </xdr:from>
    <xdr:to>
      <xdr:col>4</xdr:col>
      <xdr:colOff>228600</xdr:colOff>
      <xdr:row>177</xdr:row>
      <xdr:rowOff>9525</xdr:rowOff>
    </xdr:to>
    <xdr:pic>
      <xdr:nvPicPr>
        <xdr:cNvPr id="95" name="Picture 94" descr="http://www.valvinglogic.com/images/spacer152.gif"/>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1219200" y="144589500"/>
          <a:ext cx="144780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177</xdr:row>
      <xdr:rowOff>0</xdr:rowOff>
    </xdr:from>
    <xdr:to>
      <xdr:col>11</xdr:col>
      <xdr:colOff>209550</xdr:colOff>
      <xdr:row>177</xdr:row>
      <xdr:rowOff>9525</xdr:rowOff>
    </xdr:to>
    <xdr:pic>
      <xdr:nvPicPr>
        <xdr:cNvPr id="96" name="Picture 95" descr="http://www.valvinglogic.com/images/spacer470.gif"/>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2438400" y="144589500"/>
          <a:ext cx="44767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0</xdr:colOff>
      <xdr:row>177</xdr:row>
      <xdr:rowOff>0</xdr:rowOff>
    </xdr:from>
    <xdr:to>
      <xdr:col>5</xdr:col>
      <xdr:colOff>400050</xdr:colOff>
      <xdr:row>177</xdr:row>
      <xdr:rowOff>9525</xdr:rowOff>
    </xdr:to>
    <xdr:pic>
      <xdr:nvPicPr>
        <xdr:cNvPr id="97" name="Picture 96" descr="http://www.valvinglogic.com/images/spacer42.gif"/>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3048000" y="144589500"/>
          <a:ext cx="4000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0</xdr:colOff>
      <xdr:row>177</xdr:row>
      <xdr:rowOff>0</xdr:rowOff>
    </xdr:from>
    <xdr:to>
      <xdr:col>8</xdr:col>
      <xdr:colOff>400050</xdr:colOff>
      <xdr:row>177</xdr:row>
      <xdr:rowOff>9525</xdr:rowOff>
    </xdr:to>
    <xdr:pic>
      <xdr:nvPicPr>
        <xdr:cNvPr id="100" name="Picture 99" descr="http://www.valvinglogic.com/images/spacer42.gif"/>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4876800" y="144589500"/>
          <a:ext cx="4000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0</xdr:colOff>
      <xdr:row>177</xdr:row>
      <xdr:rowOff>0</xdr:rowOff>
    </xdr:from>
    <xdr:to>
      <xdr:col>9</xdr:col>
      <xdr:colOff>400050</xdr:colOff>
      <xdr:row>177</xdr:row>
      <xdr:rowOff>9525</xdr:rowOff>
    </xdr:to>
    <xdr:pic>
      <xdr:nvPicPr>
        <xdr:cNvPr id="101" name="Picture 100" descr="http://www.valvinglogic.com/images/spacer42.gif"/>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5486400" y="144589500"/>
          <a:ext cx="4000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0</xdr:colOff>
      <xdr:row>177</xdr:row>
      <xdr:rowOff>0</xdr:rowOff>
    </xdr:from>
    <xdr:to>
      <xdr:col>10</xdr:col>
      <xdr:colOff>400050</xdr:colOff>
      <xdr:row>177</xdr:row>
      <xdr:rowOff>9525</xdr:rowOff>
    </xdr:to>
    <xdr:pic>
      <xdr:nvPicPr>
        <xdr:cNvPr id="102" name="Picture 101" descr="http://www.valvinglogic.com/images/spacer42.gif"/>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6096000" y="144589500"/>
          <a:ext cx="4000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xdr:col>
      <xdr:colOff>0</xdr:colOff>
      <xdr:row>177</xdr:row>
      <xdr:rowOff>0</xdr:rowOff>
    </xdr:from>
    <xdr:to>
      <xdr:col>11</xdr:col>
      <xdr:colOff>400050</xdr:colOff>
      <xdr:row>177</xdr:row>
      <xdr:rowOff>9525</xdr:rowOff>
    </xdr:to>
    <xdr:pic>
      <xdr:nvPicPr>
        <xdr:cNvPr id="103" name="Picture 102" descr="http://www.valvinglogic.com/images/spacer42.gif"/>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6705600" y="144589500"/>
          <a:ext cx="4000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0</xdr:colOff>
      <xdr:row>177</xdr:row>
      <xdr:rowOff>0</xdr:rowOff>
    </xdr:from>
    <xdr:to>
      <xdr:col>12</xdr:col>
      <xdr:colOff>400050</xdr:colOff>
      <xdr:row>177</xdr:row>
      <xdr:rowOff>9525</xdr:rowOff>
    </xdr:to>
    <xdr:pic>
      <xdr:nvPicPr>
        <xdr:cNvPr id="104" name="Picture 103" descr="http://www.valvinglogic.com/images/spacer42.gif"/>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7315200" y="144589500"/>
          <a:ext cx="4000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0</xdr:colOff>
      <xdr:row>177</xdr:row>
      <xdr:rowOff>0</xdr:rowOff>
    </xdr:from>
    <xdr:to>
      <xdr:col>13</xdr:col>
      <xdr:colOff>400050</xdr:colOff>
      <xdr:row>177</xdr:row>
      <xdr:rowOff>9525</xdr:rowOff>
    </xdr:to>
    <xdr:pic>
      <xdr:nvPicPr>
        <xdr:cNvPr id="105" name="Picture 104" descr="http://www.valvinglogic.com/images/spacer42.gif"/>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7924800" y="144589500"/>
          <a:ext cx="4000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0</xdr:colOff>
      <xdr:row>177</xdr:row>
      <xdr:rowOff>0</xdr:rowOff>
    </xdr:from>
    <xdr:to>
      <xdr:col>14</xdr:col>
      <xdr:colOff>400050</xdr:colOff>
      <xdr:row>177</xdr:row>
      <xdr:rowOff>9525</xdr:rowOff>
    </xdr:to>
    <xdr:pic>
      <xdr:nvPicPr>
        <xdr:cNvPr id="106" name="Picture 105" descr="http://www.valvinglogic.com/images/spacer42.gif"/>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8534400" y="144589500"/>
          <a:ext cx="4000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xdr:col>
      <xdr:colOff>0</xdr:colOff>
      <xdr:row>177</xdr:row>
      <xdr:rowOff>0</xdr:rowOff>
    </xdr:from>
    <xdr:to>
      <xdr:col>15</xdr:col>
      <xdr:colOff>400050</xdr:colOff>
      <xdr:row>177</xdr:row>
      <xdr:rowOff>9525</xdr:rowOff>
    </xdr:to>
    <xdr:pic>
      <xdr:nvPicPr>
        <xdr:cNvPr id="107" name="Picture 106" descr="http://www.valvinglogic.com/images/spacer42.gif"/>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9144000" y="144589500"/>
          <a:ext cx="4000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177</xdr:row>
      <xdr:rowOff>0</xdr:rowOff>
    </xdr:from>
    <xdr:to>
      <xdr:col>20</xdr:col>
      <xdr:colOff>180975</xdr:colOff>
      <xdr:row>177</xdr:row>
      <xdr:rowOff>9525</xdr:rowOff>
    </xdr:to>
    <xdr:pic>
      <xdr:nvPicPr>
        <xdr:cNvPr id="108" name="Picture 107" descr="http://www.valvinglogic.com/images/spacer1235.gif"/>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609600" y="144780000"/>
          <a:ext cx="1176337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195262</xdr:colOff>
      <xdr:row>238</xdr:row>
      <xdr:rowOff>128587</xdr:rowOff>
    </xdr:from>
    <xdr:to>
      <xdr:col>15</xdr:col>
      <xdr:colOff>400050</xdr:colOff>
      <xdr:row>248</xdr:row>
      <xdr:rowOff>114300</xdr:rowOff>
    </xdr:to>
    <xdr:graphicFrame macro="">
      <xdr:nvGraphicFramePr>
        <xdr:cNvPr id="110" name="Chart 10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7</xdr:col>
      <xdr:colOff>195262</xdr:colOff>
      <xdr:row>262</xdr:row>
      <xdr:rowOff>128587</xdr:rowOff>
    </xdr:from>
    <xdr:to>
      <xdr:col>15</xdr:col>
      <xdr:colOff>400050</xdr:colOff>
      <xdr:row>272</xdr:row>
      <xdr:rowOff>114300</xdr:rowOff>
    </xdr:to>
    <xdr:graphicFrame macro="">
      <xdr:nvGraphicFramePr>
        <xdr:cNvPr id="111" name="Chart 1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7</xdr:col>
      <xdr:colOff>429813</xdr:colOff>
      <xdr:row>212</xdr:row>
      <xdr:rowOff>46435</xdr:rowOff>
    </xdr:from>
    <xdr:to>
      <xdr:col>13</xdr:col>
      <xdr:colOff>118917</xdr:colOff>
      <xdr:row>224</xdr:row>
      <xdr:rowOff>51007</xdr:rowOff>
    </xdr:to>
    <xdr:graphicFrame macro="">
      <xdr:nvGraphicFramePr>
        <xdr:cNvPr id="14" name="Chart 1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16</xdr:col>
      <xdr:colOff>463525</xdr:colOff>
      <xdr:row>174</xdr:row>
      <xdr:rowOff>34622</xdr:rowOff>
    </xdr:from>
    <xdr:to>
      <xdr:col>24</xdr:col>
      <xdr:colOff>186490</xdr:colOff>
      <xdr:row>178</xdr:row>
      <xdr:rowOff>141473</xdr:rowOff>
    </xdr:to>
    <xdr:graphicFrame macro="">
      <xdr:nvGraphicFramePr>
        <xdr:cNvPr id="15" name="Chart 1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495300</xdr:colOff>
      <xdr:row>0</xdr:row>
      <xdr:rowOff>9525</xdr:rowOff>
    </xdr:to>
    <xdr:pic>
      <xdr:nvPicPr>
        <xdr:cNvPr id="2" name="Picture 1" descr="http://www.valvinglogic.com/images/spacer52.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0"/>
          <a:ext cx="49530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0</xdr:row>
      <xdr:rowOff>0</xdr:rowOff>
    </xdr:from>
    <xdr:to>
      <xdr:col>2</xdr:col>
      <xdr:colOff>314325</xdr:colOff>
      <xdr:row>0</xdr:row>
      <xdr:rowOff>9525</xdr:rowOff>
    </xdr:to>
    <xdr:pic>
      <xdr:nvPicPr>
        <xdr:cNvPr id="3" name="Picture 2" descr="http://www.valvinglogic.com/images/spacer33.gif"/>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19200" y="0"/>
          <a:ext cx="3143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0</xdr:row>
      <xdr:rowOff>0</xdr:rowOff>
    </xdr:from>
    <xdr:to>
      <xdr:col>4</xdr:col>
      <xdr:colOff>314325</xdr:colOff>
      <xdr:row>0</xdr:row>
      <xdr:rowOff>9525</xdr:rowOff>
    </xdr:to>
    <xdr:pic>
      <xdr:nvPicPr>
        <xdr:cNvPr id="4" name="Picture 3" descr="http://www.valvinglogic.com/images/spacer33.gif"/>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38400" y="0"/>
          <a:ext cx="3143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0</xdr:colOff>
      <xdr:row>0</xdr:row>
      <xdr:rowOff>0</xdr:rowOff>
    </xdr:from>
    <xdr:to>
      <xdr:col>5</xdr:col>
      <xdr:colOff>314325</xdr:colOff>
      <xdr:row>0</xdr:row>
      <xdr:rowOff>9525</xdr:rowOff>
    </xdr:to>
    <xdr:pic>
      <xdr:nvPicPr>
        <xdr:cNvPr id="5" name="Picture 4" descr="http://www.valvinglogic.com/images/spacer33.gif"/>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048000" y="0"/>
          <a:ext cx="3143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0</xdr:row>
      <xdr:rowOff>0</xdr:rowOff>
    </xdr:from>
    <xdr:to>
      <xdr:col>6</xdr:col>
      <xdr:colOff>314325</xdr:colOff>
      <xdr:row>0</xdr:row>
      <xdr:rowOff>9525</xdr:rowOff>
    </xdr:to>
    <xdr:pic>
      <xdr:nvPicPr>
        <xdr:cNvPr id="6" name="Picture 5" descr="http://www.valvinglogic.com/images/spacer33.gif"/>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657600" y="0"/>
          <a:ext cx="3143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0</xdr:row>
      <xdr:rowOff>0</xdr:rowOff>
    </xdr:from>
    <xdr:to>
      <xdr:col>20</xdr:col>
      <xdr:colOff>180975</xdr:colOff>
      <xdr:row>0</xdr:row>
      <xdr:rowOff>57150</xdr:rowOff>
    </xdr:to>
    <xdr:pic>
      <xdr:nvPicPr>
        <xdr:cNvPr id="7" name="Picture 6" descr="http://www.valvinglogic.com/images/spacer1235x6.gif"/>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09600" y="0"/>
          <a:ext cx="11763375" cy="571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0</xdr:row>
      <xdr:rowOff>0</xdr:rowOff>
    </xdr:from>
    <xdr:to>
      <xdr:col>1</xdr:col>
      <xdr:colOff>171450</xdr:colOff>
      <xdr:row>0</xdr:row>
      <xdr:rowOff>142875</xdr:rowOff>
    </xdr:to>
    <xdr:pic>
      <xdr:nvPicPr>
        <xdr:cNvPr id="8" name="Picture 7" descr="http://www.valvinglogic.com/images/qNote18x15_solid.pn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09600" y="0"/>
          <a:ext cx="171450" cy="142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xdr:col>
      <xdr:colOff>0</xdr:colOff>
      <xdr:row>0</xdr:row>
      <xdr:rowOff>0</xdr:rowOff>
    </xdr:from>
    <xdr:to>
      <xdr:col>16</xdr:col>
      <xdr:colOff>171450</xdr:colOff>
      <xdr:row>0</xdr:row>
      <xdr:rowOff>142875</xdr:rowOff>
    </xdr:to>
    <xdr:pic>
      <xdr:nvPicPr>
        <xdr:cNvPr id="9" name="Picture 8" descr="http://www.valvinglogic.com/images/qNote18x15_solid.pn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9753600" y="0"/>
          <a:ext cx="171450" cy="142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0</xdr:colOff>
      <xdr:row>0</xdr:row>
      <xdr:rowOff>0</xdr:rowOff>
    </xdr:from>
    <xdr:to>
      <xdr:col>17</xdr:col>
      <xdr:colOff>171450</xdr:colOff>
      <xdr:row>0</xdr:row>
      <xdr:rowOff>142875</xdr:rowOff>
    </xdr:to>
    <xdr:pic>
      <xdr:nvPicPr>
        <xdr:cNvPr id="10" name="Picture 9" descr="http://www.valvinglogic.com/images/qNote18x15_solid.pn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0363200" y="0"/>
          <a:ext cx="171450" cy="142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0</xdr:colOff>
      <xdr:row>0</xdr:row>
      <xdr:rowOff>0</xdr:rowOff>
    </xdr:from>
    <xdr:to>
      <xdr:col>18</xdr:col>
      <xdr:colOff>171450</xdr:colOff>
      <xdr:row>0</xdr:row>
      <xdr:rowOff>142875</xdr:rowOff>
    </xdr:to>
    <xdr:pic>
      <xdr:nvPicPr>
        <xdr:cNvPr id="11" name="Picture 10" descr="http://www.valvinglogic.com/images/qNote18x15_solid.pn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0972800" y="0"/>
          <a:ext cx="171450" cy="142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0</xdr:row>
      <xdr:rowOff>0</xdr:rowOff>
    </xdr:from>
    <xdr:to>
      <xdr:col>20</xdr:col>
      <xdr:colOff>180975</xdr:colOff>
      <xdr:row>0</xdr:row>
      <xdr:rowOff>57150</xdr:rowOff>
    </xdr:to>
    <xdr:pic>
      <xdr:nvPicPr>
        <xdr:cNvPr id="12" name="Picture 11" descr="http://www.valvinglogic.com/images/spacer1235x6.gif"/>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09600" y="0"/>
          <a:ext cx="11763375" cy="571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2</xdr:col>
          <xdr:colOff>534458</xdr:colOff>
          <xdr:row>0</xdr:row>
          <xdr:rowOff>0</xdr:rowOff>
        </xdr:from>
        <xdr:to>
          <xdr:col>4</xdr:col>
          <xdr:colOff>125942</xdr:colOff>
          <xdr:row>0</xdr:row>
          <xdr:rowOff>209550</xdr:rowOff>
        </xdr:to>
        <xdr:sp macro="" textlink="">
          <xdr:nvSpPr>
            <xdr:cNvPr id="4097" name="Control 1" hidden="1">
              <a:extLst>
                <a:ext uri="{63B3BB69-23CF-44E3-9099-C40C66FF867C}">
                  <a14:compatExt spid="_x0000_s409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530225</xdr:colOff>
          <xdr:row>0</xdr:row>
          <xdr:rowOff>0</xdr:rowOff>
        </xdr:from>
        <xdr:to>
          <xdr:col>5</xdr:col>
          <xdr:colOff>121708</xdr:colOff>
          <xdr:row>0</xdr:row>
          <xdr:rowOff>209550</xdr:rowOff>
        </xdr:to>
        <xdr:sp macro="" textlink="">
          <xdr:nvSpPr>
            <xdr:cNvPr id="4098" name="Control 2" hidden="1">
              <a:extLst>
                <a:ext uri="{63B3BB69-23CF-44E3-9099-C40C66FF867C}">
                  <a14:compatExt spid="_x0000_s40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530225</xdr:colOff>
          <xdr:row>0</xdr:row>
          <xdr:rowOff>0</xdr:rowOff>
        </xdr:from>
        <xdr:to>
          <xdr:col>6</xdr:col>
          <xdr:colOff>269875</xdr:colOff>
          <xdr:row>0</xdr:row>
          <xdr:rowOff>209550</xdr:rowOff>
        </xdr:to>
        <xdr:sp macro="" textlink="">
          <xdr:nvSpPr>
            <xdr:cNvPr id="4099" name="Control 3" hidden="1">
              <a:extLst>
                <a:ext uri="{63B3BB69-23CF-44E3-9099-C40C66FF867C}">
                  <a14:compatExt spid="_x0000_s409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534458</xdr:colOff>
          <xdr:row>0</xdr:row>
          <xdr:rowOff>0</xdr:rowOff>
        </xdr:from>
        <xdr:to>
          <xdr:col>4</xdr:col>
          <xdr:colOff>554567</xdr:colOff>
          <xdr:row>0</xdr:row>
          <xdr:rowOff>209550</xdr:rowOff>
        </xdr:to>
        <xdr:sp macro="" textlink="">
          <xdr:nvSpPr>
            <xdr:cNvPr id="4100" name="Control 4" hidden="1">
              <a:extLst>
                <a:ext uri="{63B3BB69-23CF-44E3-9099-C40C66FF867C}">
                  <a14:compatExt spid="_x0000_s410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534458</xdr:colOff>
          <xdr:row>0</xdr:row>
          <xdr:rowOff>0</xdr:rowOff>
        </xdr:from>
        <xdr:to>
          <xdr:col>5</xdr:col>
          <xdr:colOff>45508</xdr:colOff>
          <xdr:row>0</xdr:row>
          <xdr:rowOff>209550</xdr:rowOff>
        </xdr:to>
        <xdr:sp macro="" textlink="">
          <xdr:nvSpPr>
            <xdr:cNvPr id="4101" name="Control 5" hidden="1">
              <a:extLst>
                <a:ext uri="{63B3BB69-23CF-44E3-9099-C40C66FF867C}">
                  <a14:compatExt spid="_x0000_s410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534458</xdr:colOff>
          <xdr:row>0</xdr:row>
          <xdr:rowOff>0</xdr:rowOff>
        </xdr:from>
        <xdr:to>
          <xdr:col>5</xdr:col>
          <xdr:colOff>102658</xdr:colOff>
          <xdr:row>0</xdr:row>
          <xdr:rowOff>209550</xdr:rowOff>
        </xdr:to>
        <xdr:sp macro="" textlink="">
          <xdr:nvSpPr>
            <xdr:cNvPr id="4102" name="Control 6" hidden="1">
              <a:extLst>
                <a:ext uri="{63B3BB69-23CF-44E3-9099-C40C66FF867C}">
                  <a14:compatExt spid="_x0000_s410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534458</xdr:colOff>
          <xdr:row>0</xdr:row>
          <xdr:rowOff>0</xdr:rowOff>
        </xdr:from>
        <xdr:to>
          <xdr:col>3</xdr:col>
          <xdr:colOff>101600</xdr:colOff>
          <xdr:row>0</xdr:row>
          <xdr:rowOff>209550</xdr:rowOff>
        </xdr:to>
        <xdr:sp macro="" textlink="">
          <xdr:nvSpPr>
            <xdr:cNvPr id="4103" name="Control 7" hidden="1">
              <a:extLst>
                <a:ext uri="{63B3BB69-23CF-44E3-9099-C40C66FF867C}">
                  <a14:compatExt spid="_x0000_s410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534458</xdr:colOff>
          <xdr:row>0</xdr:row>
          <xdr:rowOff>0</xdr:rowOff>
        </xdr:from>
        <xdr:to>
          <xdr:col>3</xdr:col>
          <xdr:colOff>101600</xdr:colOff>
          <xdr:row>0</xdr:row>
          <xdr:rowOff>209550</xdr:rowOff>
        </xdr:to>
        <xdr:sp macro="" textlink="">
          <xdr:nvSpPr>
            <xdr:cNvPr id="4104" name="Control 8" hidden="1">
              <a:extLst>
                <a:ext uri="{63B3BB69-23CF-44E3-9099-C40C66FF867C}">
                  <a14:compatExt spid="_x0000_s410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534458</xdr:colOff>
          <xdr:row>0</xdr:row>
          <xdr:rowOff>0</xdr:rowOff>
        </xdr:from>
        <xdr:to>
          <xdr:col>3</xdr:col>
          <xdr:colOff>368300</xdr:colOff>
          <xdr:row>0</xdr:row>
          <xdr:rowOff>295275</xdr:rowOff>
        </xdr:to>
        <xdr:sp macro="" textlink="">
          <xdr:nvSpPr>
            <xdr:cNvPr id="4105" name="Control 9" hidden="1">
              <a:extLst>
                <a:ext uri="{63B3BB69-23CF-44E3-9099-C40C66FF867C}">
                  <a14:compatExt spid="_x0000_s410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xdr:row>
          <xdr:rowOff>0</xdr:rowOff>
        </xdr:from>
        <xdr:to>
          <xdr:col>1</xdr:col>
          <xdr:colOff>447675</xdr:colOff>
          <xdr:row>4</xdr:row>
          <xdr:rowOff>323850</xdr:rowOff>
        </xdr:to>
        <xdr:sp macro="" textlink="">
          <xdr:nvSpPr>
            <xdr:cNvPr id="4106" name="Control 10" hidden="1">
              <a:extLst>
                <a:ext uri="{63B3BB69-23CF-44E3-9099-C40C66FF867C}">
                  <a14:compatExt spid="_x0000_s410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605367</xdr:colOff>
          <xdr:row>4</xdr:row>
          <xdr:rowOff>2117</xdr:rowOff>
        </xdr:from>
        <xdr:to>
          <xdr:col>3</xdr:col>
          <xdr:colOff>196850</xdr:colOff>
          <xdr:row>4</xdr:row>
          <xdr:rowOff>211667</xdr:rowOff>
        </xdr:to>
        <xdr:sp macro="" textlink="">
          <xdr:nvSpPr>
            <xdr:cNvPr id="4107" name="Control 11" hidden="1">
              <a:extLst>
                <a:ext uri="{63B3BB69-23CF-44E3-9099-C40C66FF867C}">
                  <a14:compatExt spid="_x0000_s410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605367</xdr:colOff>
          <xdr:row>4</xdr:row>
          <xdr:rowOff>2117</xdr:rowOff>
        </xdr:from>
        <xdr:to>
          <xdr:col>3</xdr:col>
          <xdr:colOff>196850</xdr:colOff>
          <xdr:row>4</xdr:row>
          <xdr:rowOff>211667</xdr:rowOff>
        </xdr:to>
        <xdr:sp macro="" textlink="">
          <xdr:nvSpPr>
            <xdr:cNvPr id="4108" name="Control 12" hidden="1">
              <a:extLst>
                <a:ext uri="{63B3BB69-23CF-44E3-9099-C40C66FF867C}">
                  <a14:compatExt spid="_x0000_s4108"/>
                </a:ext>
              </a:extLst>
            </xdr:cNvPr>
            <xdr:cNvSpPr/>
          </xdr:nvSpPr>
          <xdr:spPr>
            <a:xfrm>
              <a:off x="0" y="0"/>
              <a:ext cx="0" cy="0"/>
            </a:xfrm>
            <a:prstGeom prst="rect">
              <a:avLst/>
            </a:prstGeom>
          </xdr:spPr>
        </xdr:sp>
        <xdr:clientData/>
      </xdr:twoCellAnchor>
    </mc:Choice>
    <mc:Fallback/>
  </mc:AlternateContent>
  <xdr:twoCellAnchor editAs="oneCell">
    <xdr:from>
      <xdr:col>4</xdr:col>
      <xdr:colOff>0</xdr:colOff>
      <xdr:row>1</xdr:row>
      <xdr:rowOff>0</xdr:rowOff>
    </xdr:from>
    <xdr:to>
      <xdr:col>5</xdr:col>
      <xdr:colOff>114300</xdr:colOff>
      <xdr:row>1</xdr:row>
      <xdr:rowOff>142875</xdr:rowOff>
    </xdr:to>
    <xdr:pic>
      <xdr:nvPicPr>
        <xdr:cNvPr id="25" name="Picture 24" descr="http://www.valvinglogic.com/vdb/images/callout_shNotes.png"/>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2438400" y="3429000"/>
          <a:ext cx="723900" cy="142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0</xdr:col>
          <xdr:colOff>609600</xdr:colOff>
          <xdr:row>14</xdr:row>
          <xdr:rowOff>77258</xdr:rowOff>
        </xdr:from>
        <xdr:to>
          <xdr:col>1</xdr:col>
          <xdr:colOff>395817</xdr:colOff>
          <xdr:row>14</xdr:row>
          <xdr:rowOff>372533</xdr:rowOff>
        </xdr:to>
        <xdr:sp macro="" textlink="">
          <xdr:nvSpPr>
            <xdr:cNvPr id="4109" name="Control 13" hidden="1">
              <a:extLst>
                <a:ext uri="{63B3BB69-23CF-44E3-9099-C40C66FF867C}">
                  <a14:compatExt spid="_x0000_s410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605367</xdr:colOff>
          <xdr:row>14</xdr:row>
          <xdr:rowOff>77258</xdr:rowOff>
        </xdr:from>
        <xdr:to>
          <xdr:col>3</xdr:col>
          <xdr:colOff>196850</xdr:colOff>
          <xdr:row>14</xdr:row>
          <xdr:rowOff>286808</xdr:rowOff>
        </xdr:to>
        <xdr:sp macro="" textlink="">
          <xdr:nvSpPr>
            <xdr:cNvPr id="4110" name="Control 14" hidden="1">
              <a:extLst>
                <a:ext uri="{63B3BB69-23CF-44E3-9099-C40C66FF867C}">
                  <a14:compatExt spid="_x0000_s411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605367</xdr:colOff>
          <xdr:row>14</xdr:row>
          <xdr:rowOff>77258</xdr:rowOff>
        </xdr:from>
        <xdr:to>
          <xdr:col>3</xdr:col>
          <xdr:colOff>196850</xdr:colOff>
          <xdr:row>14</xdr:row>
          <xdr:rowOff>286808</xdr:rowOff>
        </xdr:to>
        <xdr:sp macro="" textlink="">
          <xdr:nvSpPr>
            <xdr:cNvPr id="4111" name="Control 15" hidden="1">
              <a:extLst>
                <a:ext uri="{63B3BB69-23CF-44E3-9099-C40C66FF867C}">
                  <a14:compatExt spid="_x0000_s4111"/>
                </a:ext>
              </a:extLst>
            </xdr:cNvPr>
            <xdr:cNvSpPr/>
          </xdr:nvSpPr>
          <xdr:spPr>
            <a:xfrm>
              <a:off x="0" y="0"/>
              <a:ext cx="0" cy="0"/>
            </a:xfrm>
            <a:prstGeom prst="rect">
              <a:avLst/>
            </a:prstGeom>
          </xdr:spPr>
        </xdr:sp>
        <xdr:clientData/>
      </xdr:twoCellAnchor>
    </mc:Choice>
    <mc:Fallback/>
  </mc:AlternateContent>
  <xdr:twoCellAnchor editAs="oneCell">
    <xdr:from>
      <xdr:col>4</xdr:col>
      <xdr:colOff>0</xdr:colOff>
      <xdr:row>11</xdr:row>
      <xdr:rowOff>0</xdr:rowOff>
    </xdr:from>
    <xdr:to>
      <xdr:col>5</xdr:col>
      <xdr:colOff>114300</xdr:colOff>
      <xdr:row>11</xdr:row>
      <xdr:rowOff>142875</xdr:rowOff>
    </xdr:to>
    <xdr:pic>
      <xdr:nvPicPr>
        <xdr:cNvPr id="29" name="Picture 28" descr="http://www.valvinglogic.com/vdb/images/callout_shNotes.png"/>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2438400" y="11258550"/>
          <a:ext cx="723900" cy="142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0</xdr:col>
          <xdr:colOff>609600</xdr:colOff>
          <xdr:row>24</xdr:row>
          <xdr:rowOff>148167</xdr:rowOff>
        </xdr:from>
        <xdr:to>
          <xdr:col>1</xdr:col>
          <xdr:colOff>395817</xdr:colOff>
          <xdr:row>25</xdr:row>
          <xdr:rowOff>62442</xdr:rowOff>
        </xdr:to>
        <xdr:sp macro="" textlink="">
          <xdr:nvSpPr>
            <xdr:cNvPr id="4112" name="Control 16" hidden="1">
              <a:extLst>
                <a:ext uri="{63B3BB69-23CF-44E3-9099-C40C66FF867C}">
                  <a14:compatExt spid="_x0000_s411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605367</xdr:colOff>
          <xdr:row>24</xdr:row>
          <xdr:rowOff>148167</xdr:rowOff>
        </xdr:from>
        <xdr:to>
          <xdr:col>3</xdr:col>
          <xdr:colOff>196850</xdr:colOff>
          <xdr:row>24</xdr:row>
          <xdr:rowOff>357717</xdr:rowOff>
        </xdr:to>
        <xdr:sp macro="" textlink="">
          <xdr:nvSpPr>
            <xdr:cNvPr id="4113" name="Control 17" hidden="1">
              <a:extLst>
                <a:ext uri="{63B3BB69-23CF-44E3-9099-C40C66FF867C}">
                  <a14:compatExt spid="_x0000_s411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605367</xdr:colOff>
          <xdr:row>24</xdr:row>
          <xdr:rowOff>148167</xdr:rowOff>
        </xdr:from>
        <xdr:to>
          <xdr:col>3</xdr:col>
          <xdr:colOff>196850</xdr:colOff>
          <xdr:row>24</xdr:row>
          <xdr:rowOff>357717</xdr:rowOff>
        </xdr:to>
        <xdr:sp macro="" textlink="">
          <xdr:nvSpPr>
            <xdr:cNvPr id="4114" name="Control 18" hidden="1">
              <a:extLst>
                <a:ext uri="{63B3BB69-23CF-44E3-9099-C40C66FF867C}">
                  <a14:compatExt spid="_x0000_s4114"/>
                </a:ext>
              </a:extLst>
            </xdr:cNvPr>
            <xdr:cNvSpPr/>
          </xdr:nvSpPr>
          <xdr:spPr>
            <a:xfrm>
              <a:off x="0" y="0"/>
              <a:ext cx="0" cy="0"/>
            </a:xfrm>
            <a:prstGeom prst="rect">
              <a:avLst/>
            </a:prstGeom>
          </xdr:spPr>
        </xdr:sp>
        <xdr:clientData/>
      </xdr:twoCellAnchor>
    </mc:Choice>
    <mc:Fallback/>
  </mc:AlternateContent>
  <xdr:twoCellAnchor editAs="oneCell">
    <xdr:from>
      <xdr:col>4</xdr:col>
      <xdr:colOff>0</xdr:colOff>
      <xdr:row>21</xdr:row>
      <xdr:rowOff>0</xdr:rowOff>
    </xdr:from>
    <xdr:to>
      <xdr:col>5</xdr:col>
      <xdr:colOff>114300</xdr:colOff>
      <xdr:row>21</xdr:row>
      <xdr:rowOff>142875</xdr:rowOff>
    </xdr:to>
    <xdr:pic>
      <xdr:nvPicPr>
        <xdr:cNvPr id="33" name="Picture 32" descr="10-29-16, Terrell Torn XC, Bert on his 17sxf350&#10;&#10;lc15, hc2.5, r15, spr 4.5, prel 8, sag 98, static forgot&#10;Bert rode and said the rear feels stiff.  &#10;&#10;prel 7, sag 104 stand, static forgot&#10;Bert rode and said much better.  This shock now feels better than the same shock valving on his 16sxf350.  The 16 shock had a bite, this shock doesn't.&#10;&#10;Compare 2574 with 2377 to see the shocks are only about 5% different.  This shock may feel better because of the 4.5 spring, where the 16 had 4.8 with about 4-5 mm prel.&#10;&#10;Also see 2546 where we tested the AER fork.  The shock had an effect on the forks.&#10;&#10;- - - - - - - - - - - - - - - -&#10;11-13-16, Bert rode at Bonita. See 2544f for comments.&#10;&#10;&#10;- - - - - - - - - - - - - - - -&#10;3-31-17, Bert has ridden shock for awhile.  Has a bit of a bite here and there.  On real rough chop, deeper and several in a row it bites, mainly on acceleration.  &#10;--&gt; Look into faster rebound.&#10;&#10;- - - - - - - - - - - - &#10;4-8-17, Cowbone TCCRA XC,&#10;&#10;Stand sag = 103, static sag = 37&#10;lc15, hc2, r18&#10;&#10;We quickened the reb 2 clicks to see if it helps on rough chop.  Bert rode and said may be better, but I think it's time to work on the shock and get that smooth fluid action like the AER spr convers fork.&#10;&#10;- - - - - - - - - - - - &#10;4-22-17, Crafton Torn XC&#10;See 2763 and 2765 for shock comments mixed with fork."/>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2438400" y="18649950"/>
          <a:ext cx="723900" cy="142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0</xdr:col>
          <xdr:colOff>609600</xdr:colOff>
          <xdr:row>34</xdr:row>
          <xdr:rowOff>154517</xdr:rowOff>
        </xdr:from>
        <xdr:to>
          <xdr:col>1</xdr:col>
          <xdr:colOff>395817</xdr:colOff>
          <xdr:row>35</xdr:row>
          <xdr:rowOff>68792</xdr:rowOff>
        </xdr:to>
        <xdr:sp macro="" textlink="">
          <xdr:nvSpPr>
            <xdr:cNvPr id="4115" name="Control 19" hidden="1">
              <a:extLst>
                <a:ext uri="{63B3BB69-23CF-44E3-9099-C40C66FF867C}">
                  <a14:compatExt spid="_x0000_s411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605367</xdr:colOff>
          <xdr:row>34</xdr:row>
          <xdr:rowOff>154517</xdr:rowOff>
        </xdr:from>
        <xdr:to>
          <xdr:col>3</xdr:col>
          <xdr:colOff>196850</xdr:colOff>
          <xdr:row>34</xdr:row>
          <xdr:rowOff>364067</xdr:rowOff>
        </xdr:to>
        <xdr:sp macro="" textlink="">
          <xdr:nvSpPr>
            <xdr:cNvPr id="4116" name="Control 20" hidden="1">
              <a:extLst>
                <a:ext uri="{63B3BB69-23CF-44E3-9099-C40C66FF867C}">
                  <a14:compatExt spid="_x0000_s411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605367</xdr:colOff>
          <xdr:row>34</xdr:row>
          <xdr:rowOff>154517</xdr:rowOff>
        </xdr:from>
        <xdr:to>
          <xdr:col>3</xdr:col>
          <xdr:colOff>196850</xdr:colOff>
          <xdr:row>34</xdr:row>
          <xdr:rowOff>364067</xdr:rowOff>
        </xdr:to>
        <xdr:sp macro="" textlink="">
          <xdr:nvSpPr>
            <xdr:cNvPr id="4117" name="Control 21" hidden="1">
              <a:extLst>
                <a:ext uri="{63B3BB69-23CF-44E3-9099-C40C66FF867C}">
                  <a14:compatExt spid="_x0000_s4117"/>
                </a:ext>
              </a:extLst>
            </xdr:cNvPr>
            <xdr:cNvSpPr/>
          </xdr:nvSpPr>
          <xdr:spPr>
            <a:xfrm>
              <a:off x="0" y="0"/>
              <a:ext cx="0" cy="0"/>
            </a:xfrm>
            <a:prstGeom prst="rect">
              <a:avLst/>
            </a:prstGeom>
          </xdr:spPr>
        </xdr:sp>
        <xdr:clientData/>
      </xdr:twoCellAnchor>
    </mc:Choice>
    <mc:Fallback/>
  </mc:AlternateContent>
  <xdr:twoCellAnchor editAs="oneCell">
    <xdr:from>
      <xdr:col>4</xdr:col>
      <xdr:colOff>0</xdr:colOff>
      <xdr:row>31</xdr:row>
      <xdr:rowOff>0</xdr:rowOff>
    </xdr:from>
    <xdr:to>
      <xdr:col>5</xdr:col>
      <xdr:colOff>114300</xdr:colOff>
      <xdr:row>31</xdr:row>
      <xdr:rowOff>142875</xdr:rowOff>
    </xdr:to>
    <xdr:pic>
      <xdr:nvPicPr>
        <xdr:cNvPr id="37" name="Picture 36" descr="http://www.valvinglogic.com/vdb/images/callout_shNotes.png"/>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2438400" y="26689050"/>
          <a:ext cx="723900" cy="142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0</xdr:col>
          <xdr:colOff>609600</xdr:colOff>
          <xdr:row>44</xdr:row>
          <xdr:rowOff>229658</xdr:rowOff>
        </xdr:from>
        <xdr:to>
          <xdr:col>1</xdr:col>
          <xdr:colOff>395817</xdr:colOff>
          <xdr:row>45</xdr:row>
          <xdr:rowOff>143933</xdr:rowOff>
        </xdr:to>
        <xdr:sp macro="" textlink="">
          <xdr:nvSpPr>
            <xdr:cNvPr id="4118" name="Control 22" hidden="1">
              <a:extLst>
                <a:ext uri="{63B3BB69-23CF-44E3-9099-C40C66FF867C}">
                  <a14:compatExt spid="_x0000_s411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605367</xdr:colOff>
          <xdr:row>44</xdr:row>
          <xdr:rowOff>229658</xdr:rowOff>
        </xdr:from>
        <xdr:to>
          <xdr:col>3</xdr:col>
          <xdr:colOff>196850</xdr:colOff>
          <xdr:row>45</xdr:row>
          <xdr:rowOff>58208</xdr:rowOff>
        </xdr:to>
        <xdr:sp macro="" textlink="">
          <xdr:nvSpPr>
            <xdr:cNvPr id="4119" name="Control 23" hidden="1">
              <a:extLst>
                <a:ext uri="{63B3BB69-23CF-44E3-9099-C40C66FF867C}">
                  <a14:compatExt spid="_x0000_s411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605367</xdr:colOff>
          <xdr:row>44</xdr:row>
          <xdr:rowOff>229658</xdr:rowOff>
        </xdr:from>
        <xdr:to>
          <xdr:col>3</xdr:col>
          <xdr:colOff>196850</xdr:colOff>
          <xdr:row>45</xdr:row>
          <xdr:rowOff>58208</xdr:rowOff>
        </xdr:to>
        <xdr:sp macro="" textlink="">
          <xdr:nvSpPr>
            <xdr:cNvPr id="4120" name="Control 24" hidden="1">
              <a:extLst>
                <a:ext uri="{63B3BB69-23CF-44E3-9099-C40C66FF867C}">
                  <a14:compatExt spid="_x0000_s4120"/>
                </a:ext>
              </a:extLst>
            </xdr:cNvPr>
            <xdr:cNvSpPr/>
          </xdr:nvSpPr>
          <xdr:spPr>
            <a:xfrm>
              <a:off x="0" y="0"/>
              <a:ext cx="0" cy="0"/>
            </a:xfrm>
            <a:prstGeom prst="rect">
              <a:avLst/>
            </a:prstGeom>
          </xdr:spPr>
        </xdr:sp>
        <xdr:clientData/>
      </xdr:twoCellAnchor>
    </mc:Choice>
    <mc:Fallback/>
  </mc:AlternateContent>
  <xdr:twoCellAnchor editAs="oneCell">
    <xdr:from>
      <xdr:col>4</xdr:col>
      <xdr:colOff>0</xdr:colOff>
      <xdr:row>41</xdr:row>
      <xdr:rowOff>0</xdr:rowOff>
    </xdr:from>
    <xdr:to>
      <xdr:col>5</xdr:col>
      <xdr:colOff>114300</xdr:colOff>
      <xdr:row>41</xdr:row>
      <xdr:rowOff>142875</xdr:rowOff>
    </xdr:to>
    <xdr:pic>
      <xdr:nvPicPr>
        <xdr:cNvPr id="41" name="Picture 40" descr="http://www.valvinglogic.com/vdb/images/callout_shNotes.png"/>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2438400" y="34328100"/>
          <a:ext cx="723900" cy="142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0</xdr:col>
          <xdr:colOff>609600</xdr:colOff>
          <xdr:row>54</xdr:row>
          <xdr:rowOff>304800</xdr:rowOff>
        </xdr:from>
        <xdr:to>
          <xdr:col>1</xdr:col>
          <xdr:colOff>395817</xdr:colOff>
          <xdr:row>55</xdr:row>
          <xdr:rowOff>219075</xdr:rowOff>
        </xdr:to>
        <xdr:sp macro="" textlink="">
          <xdr:nvSpPr>
            <xdr:cNvPr id="4121" name="Control 25" hidden="1">
              <a:extLst>
                <a:ext uri="{63B3BB69-23CF-44E3-9099-C40C66FF867C}">
                  <a14:compatExt spid="_x0000_s412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605367</xdr:colOff>
          <xdr:row>54</xdr:row>
          <xdr:rowOff>304800</xdr:rowOff>
        </xdr:from>
        <xdr:to>
          <xdr:col>3</xdr:col>
          <xdr:colOff>196850</xdr:colOff>
          <xdr:row>55</xdr:row>
          <xdr:rowOff>133350</xdr:rowOff>
        </xdr:to>
        <xdr:sp macro="" textlink="">
          <xdr:nvSpPr>
            <xdr:cNvPr id="4122" name="Control 26" hidden="1">
              <a:extLst>
                <a:ext uri="{63B3BB69-23CF-44E3-9099-C40C66FF867C}">
                  <a14:compatExt spid="_x0000_s412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605367</xdr:colOff>
          <xdr:row>54</xdr:row>
          <xdr:rowOff>304800</xdr:rowOff>
        </xdr:from>
        <xdr:to>
          <xdr:col>3</xdr:col>
          <xdr:colOff>196850</xdr:colOff>
          <xdr:row>55</xdr:row>
          <xdr:rowOff>133350</xdr:rowOff>
        </xdr:to>
        <xdr:sp macro="" textlink="">
          <xdr:nvSpPr>
            <xdr:cNvPr id="4123" name="Control 27" hidden="1">
              <a:extLst>
                <a:ext uri="{63B3BB69-23CF-44E3-9099-C40C66FF867C}">
                  <a14:compatExt spid="_x0000_s4123"/>
                </a:ext>
              </a:extLst>
            </xdr:cNvPr>
            <xdr:cNvSpPr/>
          </xdr:nvSpPr>
          <xdr:spPr>
            <a:xfrm>
              <a:off x="0" y="0"/>
              <a:ext cx="0" cy="0"/>
            </a:xfrm>
            <a:prstGeom prst="rect">
              <a:avLst/>
            </a:prstGeom>
          </xdr:spPr>
        </xdr:sp>
        <xdr:clientData/>
      </xdr:twoCellAnchor>
    </mc:Choice>
    <mc:Fallback/>
  </mc:AlternateContent>
  <xdr:twoCellAnchor editAs="oneCell">
    <xdr:from>
      <xdr:col>4</xdr:col>
      <xdr:colOff>0</xdr:colOff>
      <xdr:row>51</xdr:row>
      <xdr:rowOff>0</xdr:rowOff>
    </xdr:from>
    <xdr:to>
      <xdr:col>5</xdr:col>
      <xdr:colOff>114300</xdr:colOff>
      <xdr:row>51</xdr:row>
      <xdr:rowOff>142875</xdr:rowOff>
    </xdr:to>
    <xdr:pic>
      <xdr:nvPicPr>
        <xdr:cNvPr id="45" name="Picture 44" descr="http://www.valvinglogic.com/vdb/images/callout_shNotes.png"/>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2438400" y="41967150"/>
          <a:ext cx="723900" cy="142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0</xdr:col>
          <xdr:colOff>609600</xdr:colOff>
          <xdr:row>64</xdr:row>
          <xdr:rowOff>379942</xdr:rowOff>
        </xdr:from>
        <xdr:to>
          <xdr:col>1</xdr:col>
          <xdr:colOff>395817</xdr:colOff>
          <xdr:row>65</xdr:row>
          <xdr:rowOff>294217</xdr:rowOff>
        </xdr:to>
        <xdr:sp macro="" textlink="">
          <xdr:nvSpPr>
            <xdr:cNvPr id="4124" name="Control 28" hidden="1">
              <a:extLst>
                <a:ext uri="{63B3BB69-23CF-44E3-9099-C40C66FF867C}">
                  <a14:compatExt spid="_x0000_s412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605367</xdr:colOff>
          <xdr:row>64</xdr:row>
          <xdr:rowOff>379942</xdr:rowOff>
        </xdr:from>
        <xdr:to>
          <xdr:col>3</xdr:col>
          <xdr:colOff>196850</xdr:colOff>
          <xdr:row>65</xdr:row>
          <xdr:rowOff>208492</xdr:rowOff>
        </xdr:to>
        <xdr:sp macro="" textlink="">
          <xdr:nvSpPr>
            <xdr:cNvPr id="4125" name="Control 29" hidden="1">
              <a:extLst>
                <a:ext uri="{63B3BB69-23CF-44E3-9099-C40C66FF867C}">
                  <a14:compatExt spid="_x0000_s41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605367</xdr:colOff>
          <xdr:row>64</xdr:row>
          <xdr:rowOff>379942</xdr:rowOff>
        </xdr:from>
        <xdr:to>
          <xdr:col>3</xdr:col>
          <xdr:colOff>196850</xdr:colOff>
          <xdr:row>65</xdr:row>
          <xdr:rowOff>208492</xdr:rowOff>
        </xdr:to>
        <xdr:sp macro="" textlink="">
          <xdr:nvSpPr>
            <xdr:cNvPr id="4126" name="Control 30" hidden="1">
              <a:extLst>
                <a:ext uri="{63B3BB69-23CF-44E3-9099-C40C66FF867C}">
                  <a14:compatExt spid="_x0000_s4126"/>
                </a:ext>
              </a:extLst>
            </xdr:cNvPr>
            <xdr:cNvSpPr/>
          </xdr:nvSpPr>
          <xdr:spPr>
            <a:xfrm>
              <a:off x="0" y="0"/>
              <a:ext cx="0" cy="0"/>
            </a:xfrm>
            <a:prstGeom prst="rect">
              <a:avLst/>
            </a:prstGeom>
          </xdr:spPr>
        </xdr:sp>
        <xdr:clientData/>
      </xdr:twoCellAnchor>
    </mc:Choice>
    <mc:Fallback/>
  </mc:AlternateContent>
  <xdr:twoCellAnchor editAs="oneCell">
    <xdr:from>
      <xdr:col>4</xdr:col>
      <xdr:colOff>0</xdr:colOff>
      <xdr:row>61</xdr:row>
      <xdr:rowOff>0</xdr:rowOff>
    </xdr:from>
    <xdr:to>
      <xdr:col>5</xdr:col>
      <xdr:colOff>114300</xdr:colOff>
      <xdr:row>61</xdr:row>
      <xdr:rowOff>142875</xdr:rowOff>
    </xdr:to>
    <xdr:pic>
      <xdr:nvPicPr>
        <xdr:cNvPr id="49" name="Picture 48" descr="http://www.valvinglogic.com/vdb/images/callout_shNotes.png"/>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2438400" y="49606200"/>
          <a:ext cx="723900" cy="142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0</xdr:col>
          <xdr:colOff>609600</xdr:colOff>
          <xdr:row>75</xdr:row>
          <xdr:rowOff>3175</xdr:rowOff>
        </xdr:from>
        <xdr:to>
          <xdr:col>1</xdr:col>
          <xdr:colOff>395817</xdr:colOff>
          <xdr:row>75</xdr:row>
          <xdr:rowOff>298450</xdr:rowOff>
        </xdr:to>
        <xdr:sp macro="" textlink="">
          <xdr:nvSpPr>
            <xdr:cNvPr id="4127" name="Control 31" hidden="1">
              <a:extLst>
                <a:ext uri="{63B3BB69-23CF-44E3-9099-C40C66FF867C}">
                  <a14:compatExt spid="_x0000_s41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605367</xdr:colOff>
          <xdr:row>75</xdr:row>
          <xdr:rowOff>3175</xdr:rowOff>
        </xdr:from>
        <xdr:to>
          <xdr:col>3</xdr:col>
          <xdr:colOff>196850</xdr:colOff>
          <xdr:row>75</xdr:row>
          <xdr:rowOff>212725</xdr:rowOff>
        </xdr:to>
        <xdr:sp macro="" textlink="">
          <xdr:nvSpPr>
            <xdr:cNvPr id="4128" name="Control 32" hidden="1">
              <a:extLst>
                <a:ext uri="{63B3BB69-23CF-44E3-9099-C40C66FF867C}">
                  <a14:compatExt spid="_x0000_s41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605367</xdr:colOff>
          <xdr:row>75</xdr:row>
          <xdr:rowOff>3175</xdr:rowOff>
        </xdr:from>
        <xdr:to>
          <xdr:col>3</xdr:col>
          <xdr:colOff>196850</xdr:colOff>
          <xdr:row>75</xdr:row>
          <xdr:rowOff>212725</xdr:rowOff>
        </xdr:to>
        <xdr:sp macro="" textlink="">
          <xdr:nvSpPr>
            <xdr:cNvPr id="4129" name="Control 33" hidden="1">
              <a:extLst>
                <a:ext uri="{63B3BB69-23CF-44E3-9099-C40C66FF867C}">
                  <a14:compatExt spid="_x0000_s4129"/>
                </a:ext>
              </a:extLst>
            </xdr:cNvPr>
            <xdr:cNvSpPr/>
          </xdr:nvSpPr>
          <xdr:spPr>
            <a:xfrm>
              <a:off x="0" y="0"/>
              <a:ext cx="0" cy="0"/>
            </a:xfrm>
            <a:prstGeom prst="rect">
              <a:avLst/>
            </a:prstGeom>
          </xdr:spPr>
        </xdr:sp>
        <xdr:clientData/>
      </xdr:twoCellAnchor>
    </mc:Choice>
    <mc:Fallback/>
  </mc:AlternateContent>
  <xdr:twoCellAnchor editAs="oneCell">
    <xdr:from>
      <xdr:col>4</xdr:col>
      <xdr:colOff>0</xdr:colOff>
      <xdr:row>71</xdr:row>
      <xdr:rowOff>0</xdr:rowOff>
    </xdr:from>
    <xdr:to>
      <xdr:col>5</xdr:col>
      <xdr:colOff>114300</xdr:colOff>
      <xdr:row>71</xdr:row>
      <xdr:rowOff>142875</xdr:rowOff>
    </xdr:to>
    <xdr:pic>
      <xdr:nvPicPr>
        <xdr:cNvPr id="53" name="Picture 52" descr="See fork notes."/>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2438400" y="55283100"/>
          <a:ext cx="723900" cy="142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0</xdr:col>
          <xdr:colOff>609600</xdr:colOff>
          <xdr:row>85</xdr:row>
          <xdr:rowOff>76200</xdr:rowOff>
        </xdr:from>
        <xdr:to>
          <xdr:col>1</xdr:col>
          <xdr:colOff>395817</xdr:colOff>
          <xdr:row>86</xdr:row>
          <xdr:rowOff>11642</xdr:rowOff>
        </xdr:to>
        <xdr:sp macro="" textlink="">
          <xdr:nvSpPr>
            <xdr:cNvPr id="4130" name="Control 34" hidden="1">
              <a:extLst>
                <a:ext uri="{63B3BB69-23CF-44E3-9099-C40C66FF867C}">
                  <a14:compatExt spid="_x0000_s41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605367</xdr:colOff>
          <xdr:row>85</xdr:row>
          <xdr:rowOff>76200</xdr:rowOff>
        </xdr:from>
        <xdr:to>
          <xdr:col>3</xdr:col>
          <xdr:colOff>196850</xdr:colOff>
          <xdr:row>85</xdr:row>
          <xdr:rowOff>285750</xdr:rowOff>
        </xdr:to>
        <xdr:sp macro="" textlink="">
          <xdr:nvSpPr>
            <xdr:cNvPr id="4131" name="Control 35" hidden="1">
              <a:extLst>
                <a:ext uri="{63B3BB69-23CF-44E3-9099-C40C66FF867C}">
                  <a14:compatExt spid="_x0000_s41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605367</xdr:colOff>
          <xdr:row>85</xdr:row>
          <xdr:rowOff>76200</xdr:rowOff>
        </xdr:from>
        <xdr:to>
          <xdr:col>3</xdr:col>
          <xdr:colOff>196850</xdr:colOff>
          <xdr:row>85</xdr:row>
          <xdr:rowOff>285750</xdr:rowOff>
        </xdr:to>
        <xdr:sp macro="" textlink="">
          <xdr:nvSpPr>
            <xdr:cNvPr id="4132" name="Control 36" hidden="1">
              <a:extLst>
                <a:ext uri="{63B3BB69-23CF-44E3-9099-C40C66FF867C}">
                  <a14:compatExt spid="_x0000_s4132"/>
                </a:ext>
              </a:extLst>
            </xdr:cNvPr>
            <xdr:cNvSpPr/>
          </xdr:nvSpPr>
          <xdr:spPr>
            <a:xfrm>
              <a:off x="0" y="0"/>
              <a:ext cx="0" cy="0"/>
            </a:xfrm>
            <a:prstGeom prst="rect">
              <a:avLst/>
            </a:prstGeom>
          </xdr:spPr>
        </xdr:sp>
        <xdr:clientData/>
      </xdr:twoCellAnchor>
    </mc:Choice>
    <mc:Fallback/>
  </mc:AlternateContent>
  <xdr:twoCellAnchor editAs="oneCell">
    <xdr:from>
      <xdr:col>4</xdr:col>
      <xdr:colOff>0</xdr:colOff>
      <xdr:row>81</xdr:row>
      <xdr:rowOff>0</xdr:rowOff>
    </xdr:from>
    <xdr:to>
      <xdr:col>5</xdr:col>
      <xdr:colOff>114300</xdr:colOff>
      <xdr:row>81</xdr:row>
      <xdr:rowOff>142875</xdr:rowOff>
    </xdr:to>
    <xdr:pic>
      <xdr:nvPicPr>
        <xdr:cNvPr id="57" name="Picture 56" descr="http://www.valvinglogic.com/vdb/images/callout_shNotes.png"/>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2438400" y="63322200"/>
          <a:ext cx="723900" cy="142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0</xdr:col>
          <xdr:colOff>609600</xdr:colOff>
          <xdr:row>95</xdr:row>
          <xdr:rowOff>151342</xdr:rowOff>
        </xdr:from>
        <xdr:to>
          <xdr:col>1</xdr:col>
          <xdr:colOff>395817</xdr:colOff>
          <xdr:row>96</xdr:row>
          <xdr:rowOff>86783</xdr:rowOff>
        </xdr:to>
        <xdr:sp macro="" textlink="">
          <xdr:nvSpPr>
            <xdr:cNvPr id="4133" name="Control 37" hidden="1">
              <a:extLst>
                <a:ext uri="{63B3BB69-23CF-44E3-9099-C40C66FF867C}">
                  <a14:compatExt spid="_x0000_s41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605367</xdr:colOff>
          <xdr:row>95</xdr:row>
          <xdr:rowOff>151342</xdr:rowOff>
        </xdr:from>
        <xdr:to>
          <xdr:col>3</xdr:col>
          <xdr:colOff>196850</xdr:colOff>
          <xdr:row>96</xdr:row>
          <xdr:rowOff>1058</xdr:rowOff>
        </xdr:to>
        <xdr:sp macro="" textlink="">
          <xdr:nvSpPr>
            <xdr:cNvPr id="4134" name="Control 38" hidden="1">
              <a:extLst>
                <a:ext uri="{63B3BB69-23CF-44E3-9099-C40C66FF867C}">
                  <a14:compatExt spid="_x0000_s413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605367</xdr:colOff>
          <xdr:row>95</xdr:row>
          <xdr:rowOff>151342</xdr:rowOff>
        </xdr:from>
        <xdr:to>
          <xdr:col>3</xdr:col>
          <xdr:colOff>196850</xdr:colOff>
          <xdr:row>96</xdr:row>
          <xdr:rowOff>1058</xdr:rowOff>
        </xdr:to>
        <xdr:sp macro="" textlink="">
          <xdr:nvSpPr>
            <xdr:cNvPr id="4135" name="Control 39" hidden="1">
              <a:extLst>
                <a:ext uri="{63B3BB69-23CF-44E3-9099-C40C66FF867C}">
                  <a14:compatExt spid="_x0000_s4135"/>
                </a:ext>
              </a:extLst>
            </xdr:cNvPr>
            <xdr:cNvSpPr/>
          </xdr:nvSpPr>
          <xdr:spPr>
            <a:xfrm>
              <a:off x="0" y="0"/>
              <a:ext cx="0" cy="0"/>
            </a:xfrm>
            <a:prstGeom prst="rect">
              <a:avLst/>
            </a:prstGeom>
          </xdr:spPr>
        </xdr:sp>
        <xdr:clientData/>
      </xdr:twoCellAnchor>
    </mc:Choice>
    <mc:Fallback/>
  </mc:AlternateContent>
  <xdr:twoCellAnchor editAs="oneCell">
    <xdr:from>
      <xdr:col>4</xdr:col>
      <xdr:colOff>0</xdr:colOff>
      <xdr:row>91</xdr:row>
      <xdr:rowOff>0</xdr:rowOff>
    </xdr:from>
    <xdr:to>
      <xdr:col>5</xdr:col>
      <xdr:colOff>114300</xdr:colOff>
      <xdr:row>91</xdr:row>
      <xdr:rowOff>142875</xdr:rowOff>
    </xdr:to>
    <xdr:pic>
      <xdr:nvPicPr>
        <xdr:cNvPr id="61" name="Picture 60" descr="http://www.valvinglogic.com/vdb/images/callout_shNotes.png"/>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2438400" y="71151750"/>
          <a:ext cx="723900" cy="142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0</xdr:col>
          <xdr:colOff>609600</xdr:colOff>
          <xdr:row>105</xdr:row>
          <xdr:rowOff>226483</xdr:rowOff>
        </xdr:from>
        <xdr:to>
          <xdr:col>1</xdr:col>
          <xdr:colOff>395817</xdr:colOff>
          <xdr:row>106</xdr:row>
          <xdr:rowOff>161925</xdr:rowOff>
        </xdr:to>
        <xdr:sp macro="" textlink="">
          <xdr:nvSpPr>
            <xdr:cNvPr id="4136" name="Control 40" hidden="1">
              <a:extLst>
                <a:ext uri="{63B3BB69-23CF-44E3-9099-C40C66FF867C}">
                  <a14:compatExt spid="_x0000_s413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605367</xdr:colOff>
          <xdr:row>105</xdr:row>
          <xdr:rowOff>226483</xdr:rowOff>
        </xdr:from>
        <xdr:to>
          <xdr:col>3</xdr:col>
          <xdr:colOff>196850</xdr:colOff>
          <xdr:row>106</xdr:row>
          <xdr:rowOff>76200</xdr:rowOff>
        </xdr:to>
        <xdr:sp macro="" textlink="">
          <xdr:nvSpPr>
            <xdr:cNvPr id="4137" name="Control 41" hidden="1">
              <a:extLst>
                <a:ext uri="{63B3BB69-23CF-44E3-9099-C40C66FF867C}">
                  <a14:compatExt spid="_x0000_s41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605367</xdr:colOff>
          <xdr:row>105</xdr:row>
          <xdr:rowOff>226483</xdr:rowOff>
        </xdr:from>
        <xdr:to>
          <xdr:col>3</xdr:col>
          <xdr:colOff>196850</xdr:colOff>
          <xdr:row>106</xdr:row>
          <xdr:rowOff>76200</xdr:rowOff>
        </xdr:to>
        <xdr:sp macro="" textlink="">
          <xdr:nvSpPr>
            <xdr:cNvPr id="4138" name="Control 42" hidden="1">
              <a:extLst>
                <a:ext uri="{63B3BB69-23CF-44E3-9099-C40C66FF867C}">
                  <a14:compatExt spid="_x0000_s4138"/>
                </a:ext>
              </a:extLst>
            </xdr:cNvPr>
            <xdr:cNvSpPr/>
          </xdr:nvSpPr>
          <xdr:spPr>
            <a:xfrm>
              <a:off x="0" y="0"/>
              <a:ext cx="0" cy="0"/>
            </a:xfrm>
            <a:prstGeom prst="rect">
              <a:avLst/>
            </a:prstGeom>
          </xdr:spPr>
        </xdr:sp>
        <xdr:clientData/>
      </xdr:twoCellAnchor>
    </mc:Choice>
    <mc:Fallback/>
  </mc:AlternateContent>
  <xdr:twoCellAnchor editAs="oneCell">
    <xdr:from>
      <xdr:col>4</xdr:col>
      <xdr:colOff>0</xdr:colOff>
      <xdr:row>101</xdr:row>
      <xdr:rowOff>0</xdr:rowOff>
    </xdr:from>
    <xdr:to>
      <xdr:col>5</xdr:col>
      <xdr:colOff>114300</xdr:colOff>
      <xdr:row>101</xdr:row>
      <xdr:rowOff>142875</xdr:rowOff>
    </xdr:to>
    <xdr:pic>
      <xdr:nvPicPr>
        <xdr:cNvPr id="65" name="Picture 64" descr="http://www.valvinglogic.com/vdb/images/callout_shNotes.png"/>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2438400" y="78790800"/>
          <a:ext cx="723900" cy="142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0</xdr:col>
          <xdr:colOff>609600</xdr:colOff>
          <xdr:row>115</xdr:row>
          <xdr:rowOff>301625</xdr:rowOff>
        </xdr:from>
        <xdr:to>
          <xdr:col>1</xdr:col>
          <xdr:colOff>395817</xdr:colOff>
          <xdr:row>117</xdr:row>
          <xdr:rowOff>46567</xdr:rowOff>
        </xdr:to>
        <xdr:sp macro="" textlink="">
          <xdr:nvSpPr>
            <xdr:cNvPr id="4139" name="Control 43" hidden="1">
              <a:extLst>
                <a:ext uri="{63B3BB69-23CF-44E3-9099-C40C66FF867C}">
                  <a14:compatExt spid="_x0000_s41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605367</xdr:colOff>
          <xdr:row>115</xdr:row>
          <xdr:rowOff>301625</xdr:rowOff>
        </xdr:from>
        <xdr:to>
          <xdr:col>3</xdr:col>
          <xdr:colOff>196850</xdr:colOff>
          <xdr:row>116</xdr:row>
          <xdr:rowOff>151342</xdr:rowOff>
        </xdr:to>
        <xdr:sp macro="" textlink="">
          <xdr:nvSpPr>
            <xdr:cNvPr id="4140" name="Control 44" hidden="1">
              <a:extLst>
                <a:ext uri="{63B3BB69-23CF-44E3-9099-C40C66FF867C}">
                  <a14:compatExt spid="_x0000_s414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605367</xdr:colOff>
          <xdr:row>115</xdr:row>
          <xdr:rowOff>301625</xdr:rowOff>
        </xdr:from>
        <xdr:to>
          <xdr:col>3</xdr:col>
          <xdr:colOff>196850</xdr:colOff>
          <xdr:row>116</xdr:row>
          <xdr:rowOff>151342</xdr:rowOff>
        </xdr:to>
        <xdr:sp macro="" textlink="">
          <xdr:nvSpPr>
            <xdr:cNvPr id="4141" name="Control 45" hidden="1">
              <a:extLst>
                <a:ext uri="{63B3BB69-23CF-44E3-9099-C40C66FF867C}">
                  <a14:compatExt spid="_x0000_s4141"/>
                </a:ext>
              </a:extLst>
            </xdr:cNvPr>
            <xdr:cNvSpPr/>
          </xdr:nvSpPr>
          <xdr:spPr>
            <a:xfrm>
              <a:off x="0" y="0"/>
              <a:ext cx="0" cy="0"/>
            </a:xfrm>
            <a:prstGeom prst="rect">
              <a:avLst/>
            </a:prstGeom>
          </xdr:spPr>
        </xdr:sp>
        <xdr:clientData/>
      </xdr:twoCellAnchor>
    </mc:Choice>
    <mc:Fallback/>
  </mc:AlternateContent>
  <xdr:twoCellAnchor editAs="oneCell">
    <xdr:from>
      <xdr:col>4</xdr:col>
      <xdr:colOff>0</xdr:colOff>
      <xdr:row>111</xdr:row>
      <xdr:rowOff>0</xdr:rowOff>
    </xdr:from>
    <xdr:to>
      <xdr:col>5</xdr:col>
      <xdr:colOff>114300</xdr:colOff>
      <xdr:row>111</xdr:row>
      <xdr:rowOff>142875</xdr:rowOff>
    </xdr:to>
    <xdr:pic>
      <xdr:nvPicPr>
        <xdr:cNvPr id="69" name="Picture 68" descr="http://www.valvinglogic.com/vdb/images/callout_shNotes.png"/>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2438400" y="86429850"/>
          <a:ext cx="723900" cy="142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0</xdr:col>
          <xdr:colOff>609600</xdr:colOff>
          <xdr:row>126</xdr:row>
          <xdr:rowOff>16933</xdr:rowOff>
        </xdr:from>
        <xdr:to>
          <xdr:col>1</xdr:col>
          <xdr:colOff>395817</xdr:colOff>
          <xdr:row>127</xdr:row>
          <xdr:rowOff>121708</xdr:rowOff>
        </xdr:to>
        <xdr:sp macro="" textlink="">
          <xdr:nvSpPr>
            <xdr:cNvPr id="4142" name="Control 46" hidden="1">
              <a:extLst>
                <a:ext uri="{63B3BB69-23CF-44E3-9099-C40C66FF867C}">
                  <a14:compatExt spid="_x0000_s414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605367</xdr:colOff>
          <xdr:row>126</xdr:row>
          <xdr:rowOff>16933</xdr:rowOff>
        </xdr:from>
        <xdr:to>
          <xdr:col>3</xdr:col>
          <xdr:colOff>196850</xdr:colOff>
          <xdr:row>127</xdr:row>
          <xdr:rowOff>35983</xdr:rowOff>
        </xdr:to>
        <xdr:sp macro="" textlink="">
          <xdr:nvSpPr>
            <xdr:cNvPr id="4143" name="Control 47" hidden="1">
              <a:extLst>
                <a:ext uri="{63B3BB69-23CF-44E3-9099-C40C66FF867C}">
                  <a14:compatExt spid="_x0000_s41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605367</xdr:colOff>
          <xdr:row>126</xdr:row>
          <xdr:rowOff>16933</xdr:rowOff>
        </xdr:from>
        <xdr:to>
          <xdr:col>3</xdr:col>
          <xdr:colOff>196850</xdr:colOff>
          <xdr:row>127</xdr:row>
          <xdr:rowOff>35983</xdr:rowOff>
        </xdr:to>
        <xdr:sp macro="" textlink="">
          <xdr:nvSpPr>
            <xdr:cNvPr id="4144" name="Control 48" hidden="1">
              <a:extLst>
                <a:ext uri="{63B3BB69-23CF-44E3-9099-C40C66FF867C}">
                  <a14:compatExt spid="_x0000_s4144"/>
                </a:ext>
              </a:extLst>
            </xdr:cNvPr>
            <xdr:cNvSpPr/>
          </xdr:nvSpPr>
          <xdr:spPr>
            <a:xfrm>
              <a:off x="0" y="0"/>
              <a:ext cx="0" cy="0"/>
            </a:xfrm>
            <a:prstGeom prst="rect">
              <a:avLst/>
            </a:prstGeom>
          </xdr:spPr>
        </xdr:sp>
        <xdr:clientData/>
      </xdr:twoCellAnchor>
    </mc:Choice>
    <mc:Fallback/>
  </mc:AlternateContent>
  <xdr:twoCellAnchor editAs="oneCell">
    <xdr:from>
      <xdr:col>4</xdr:col>
      <xdr:colOff>0</xdr:colOff>
      <xdr:row>121</xdr:row>
      <xdr:rowOff>0</xdr:rowOff>
    </xdr:from>
    <xdr:to>
      <xdr:col>5</xdr:col>
      <xdr:colOff>114300</xdr:colOff>
      <xdr:row>121</xdr:row>
      <xdr:rowOff>142875</xdr:rowOff>
    </xdr:to>
    <xdr:pic>
      <xdr:nvPicPr>
        <xdr:cNvPr id="73" name="Picture 72" descr="http://www.valvinglogic.com/vdb/images/callout_shNotes.png"/>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2438400" y="94068900"/>
          <a:ext cx="723900" cy="142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0</xdr:col>
          <xdr:colOff>609600</xdr:colOff>
          <xdr:row>136</xdr:row>
          <xdr:rowOff>25400</xdr:rowOff>
        </xdr:from>
        <xdr:to>
          <xdr:col>1</xdr:col>
          <xdr:colOff>395817</xdr:colOff>
          <xdr:row>137</xdr:row>
          <xdr:rowOff>130175</xdr:rowOff>
        </xdr:to>
        <xdr:sp macro="" textlink="">
          <xdr:nvSpPr>
            <xdr:cNvPr id="4145" name="Control 49" hidden="1">
              <a:extLst>
                <a:ext uri="{63B3BB69-23CF-44E3-9099-C40C66FF867C}">
                  <a14:compatExt spid="_x0000_s414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605367</xdr:colOff>
          <xdr:row>136</xdr:row>
          <xdr:rowOff>25400</xdr:rowOff>
        </xdr:from>
        <xdr:to>
          <xdr:col>3</xdr:col>
          <xdr:colOff>196850</xdr:colOff>
          <xdr:row>137</xdr:row>
          <xdr:rowOff>44450</xdr:rowOff>
        </xdr:to>
        <xdr:sp macro="" textlink="">
          <xdr:nvSpPr>
            <xdr:cNvPr id="4146" name="Control 50" hidden="1">
              <a:extLst>
                <a:ext uri="{63B3BB69-23CF-44E3-9099-C40C66FF867C}">
                  <a14:compatExt spid="_x0000_s41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605367</xdr:colOff>
          <xdr:row>136</xdr:row>
          <xdr:rowOff>25400</xdr:rowOff>
        </xdr:from>
        <xdr:to>
          <xdr:col>3</xdr:col>
          <xdr:colOff>196850</xdr:colOff>
          <xdr:row>137</xdr:row>
          <xdr:rowOff>44450</xdr:rowOff>
        </xdr:to>
        <xdr:sp macro="" textlink="">
          <xdr:nvSpPr>
            <xdr:cNvPr id="4147" name="Control 51" hidden="1">
              <a:extLst>
                <a:ext uri="{63B3BB69-23CF-44E3-9099-C40C66FF867C}">
                  <a14:compatExt spid="_x0000_s4147"/>
                </a:ext>
              </a:extLst>
            </xdr:cNvPr>
            <xdr:cNvSpPr/>
          </xdr:nvSpPr>
          <xdr:spPr>
            <a:xfrm>
              <a:off x="0" y="0"/>
              <a:ext cx="0" cy="0"/>
            </a:xfrm>
            <a:prstGeom prst="rect">
              <a:avLst/>
            </a:prstGeom>
          </xdr:spPr>
        </xdr:sp>
        <xdr:clientData/>
      </xdr:twoCellAnchor>
    </mc:Choice>
    <mc:Fallback/>
  </mc:AlternateContent>
  <xdr:twoCellAnchor editAs="oneCell">
    <xdr:from>
      <xdr:col>4</xdr:col>
      <xdr:colOff>0</xdr:colOff>
      <xdr:row>131</xdr:row>
      <xdr:rowOff>0</xdr:rowOff>
    </xdr:from>
    <xdr:to>
      <xdr:col>5</xdr:col>
      <xdr:colOff>114300</xdr:colOff>
      <xdr:row>131</xdr:row>
      <xdr:rowOff>142875</xdr:rowOff>
    </xdr:to>
    <xdr:pic>
      <xdr:nvPicPr>
        <xdr:cNvPr id="77" name="Picture 76" descr="http://www.valvinglogic.com/vdb/images/callout_shNotes.png"/>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2438400" y="101707950"/>
          <a:ext cx="723900" cy="142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0</xdr:col>
          <xdr:colOff>609600</xdr:colOff>
          <xdr:row>146</xdr:row>
          <xdr:rowOff>100542</xdr:rowOff>
        </xdr:from>
        <xdr:to>
          <xdr:col>1</xdr:col>
          <xdr:colOff>395817</xdr:colOff>
          <xdr:row>148</xdr:row>
          <xdr:rowOff>14817</xdr:rowOff>
        </xdr:to>
        <xdr:sp macro="" textlink="">
          <xdr:nvSpPr>
            <xdr:cNvPr id="4148" name="Control 52" hidden="1">
              <a:extLst>
                <a:ext uri="{63B3BB69-23CF-44E3-9099-C40C66FF867C}">
                  <a14:compatExt spid="_x0000_s414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605367</xdr:colOff>
          <xdr:row>146</xdr:row>
          <xdr:rowOff>100542</xdr:rowOff>
        </xdr:from>
        <xdr:to>
          <xdr:col>3</xdr:col>
          <xdr:colOff>196850</xdr:colOff>
          <xdr:row>147</xdr:row>
          <xdr:rowOff>119592</xdr:rowOff>
        </xdr:to>
        <xdr:sp macro="" textlink="">
          <xdr:nvSpPr>
            <xdr:cNvPr id="4149" name="Control 53" hidden="1">
              <a:extLst>
                <a:ext uri="{63B3BB69-23CF-44E3-9099-C40C66FF867C}">
                  <a14:compatExt spid="_x0000_s41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605367</xdr:colOff>
          <xdr:row>146</xdr:row>
          <xdr:rowOff>100542</xdr:rowOff>
        </xdr:from>
        <xdr:to>
          <xdr:col>3</xdr:col>
          <xdr:colOff>196850</xdr:colOff>
          <xdr:row>147</xdr:row>
          <xdr:rowOff>119592</xdr:rowOff>
        </xdr:to>
        <xdr:sp macro="" textlink="">
          <xdr:nvSpPr>
            <xdr:cNvPr id="4150" name="Control 54" hidden="1">
              <a:extLst>
                <a:ext uri="{63B3BB69-23CF-44E3-9099-C40C66FF867C}">
                  <a14:compatExt spid="_x0000_s4150"/>
                </a:ext>
              </a:extLst>
            </xdr:cNvPr>
            <xdr:cNvSpPr/>
          </xdr:nvSpPr>
          <xdr:spPr>
            <a:xfrm>
              <a:off x="0" y="0"/>
              <a:ext cx="0" cy="0"/>
            </a:xfrm>
            <a:prstGeom prst="rect">
              <a:avLst/>
            </a:prstGeom>
          </xdr:spPr>
        </xdr:sp>
        <xdr:clientData/>
      </xdr:twoCellAnchor>
    </mc:Choice>
    <mc:Fallback/>
  </mc:AlternateContent>
  <xdr:twoCellAnchor editAs="oneCell">
    <xdr:from>
      <xdr:col>4</xdr:col>
      <xdr:colOff>0</xdr:colOff>
      <xdr:row>141</xdr:row>
      <xdr:rowOff>0</xdr:rowOff>
    </xdr:from>
    <xdr:to>
      <xdr:col>5</xdr:col>
      <xdr:colOff>114300</xdr:colOff>
      <xdr:row>141</xdr:row>
      <xdr:rowOff>142875</xdr:rowOff>
    </xdr:to>
    <xdr:pic>
      <xdr:nvPicPr>
        <xdr:cNvPr id="81" name="Picture 80" descr="http://www.valvinglogic.com/vdb/images/callout_shNotes.png"/>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2438400" y="109537500"/>
          <a:ext cx="723900" cy="142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0</xdr:col>
          <xdr:colOff>609600</xdr:colOff>
          <xdr:row>156</xdr:row>
          <xdr:rowOff>175683</xdr:rowOff>
        </xdr:from>
        <xdr:to>
          <xdr:col>1</xdr:col>
          <xdr:colOff>395817</xdr:colOff>
          <xdr:row>158</xdr:row>
          <xdr:rowOff>89958</xdr:rowOff>
        </xdr:to>
        <xdr:sp macro="" textlink="">
          <xdr:nvSpPr>
            <xdr:cNvPr id="4151" name="Control 55" hidden="1">
              <a:extLst>
                <a:ext uri="{63B3BB69-23CF-44E3-9099-C40C66FF867C}">
                  <a14:compatExt spid="_x0000_s415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605367</xdr:colOff>
          <xdr:row>156</xdr:row>
          <xdr:rowOff>175683</xdr:rowOff>
        </xdr:from>
        <xdr:to>
          <xdr:col>3</xdr:col>
          <xdr:colOff>196850</xdr:colOff>
          <xdr:row>158</xdr:row>
          <xdr:rowOff>4233</xdr:rowOff>
        </xdr:to>
        <xdr:sp macro="" textlink="">
          <xdr:nvSpPr>
            <xdr:cNvPr id="4152" name="Control 56" hidden="1">
              <a:extLst>
                <a:ext uri="{63B3BB69-23CF-44E3-9099-C40C66FF867C}">
                  <a14:compatExt spid="_x0000_s415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605367</xdr:colOff>
          <xdr:row>156</xdr:row>
          <xdr:rowOff>175683</xdr:rowOff>
        </xdr:from>
        <xdr:to>
          <xdr:col>3</xdr:col>
          <xdr:colOff>196850</xdr:colOff>
          <xdr:row>158</xdr:row>
          <xdr:rowOff>4233</xdr:rowOff>
        </xdr:to>
        <xdr:sp macro="" textlink="">
          <xdr:nvSpPr>
            <xdr:cNvPr id="4153" name="Control 57" hidden="1">
              <a:extLst>
                <a:ext uri="{63B3BB69-23CF-44E3-9099-C40C66FF867C}">
                  <a14:compatExt spid="_x0000_s4153"/>
                </a:ext>
              </a:extLst>
            </xdr:cNvPr>
            <xdr:cNvSpPr/>
          </xdr:nvSpPr>
          <xdr:spPr>
            <a:xfrm>
              <a:off x="0" y="0"/>
              <a:ext cx="0" cy="0"/>
            </a:xfrm>
            <a:prstGeom prst="rect">
              <a:avLst/>
            </a:prstGeom>
          </xdr:spPr>
        </xdr:sp>
        <xdr:clientData/>
      </xdr:twoCellAnchor>
    </mc:Choice>
    <mc:Fallback/>
  </mc:AlternateContent>
  <xdr:twoCellAnchor editAs="oneCell">
    <xdr:from>
      <xdr:col>4</xdr:col>
      <xdr:colOff>0</xdr:colOff>
      <xdr:row>151</xdr:row>
      <xdr:rowOff>0</xdr:rowOff>
    </xdr:from>
    <xdr:to>
      <xdr:col>5</xdr:col>
      <xdr:colOff>114300</xdr:colOff>
      <xdr:row>151</xdr:row>
      <xdr:rowOff>142875</xdr:rowOff>
    </xdr:to>
    <xdr:pic>
      <xdr:nvPicPr>
        <xdr:cNvPr id="85" name="Picture 84" descr="http://www.valvinglogic.com/vdb/images/callout_shNotes.png"/>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2438400" y="117176550"/>
          <a:ext cx="723900" cy="142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0</xdr:col>
          <xdr:colOff>609600</xdr:colOff>
          <xdr:row>167</xdr:row>
          <xdr:rowOff>60325</xdr:rowOff>
        </xdr:from>
        <xdr:to>
          <xdr:col>1</xdr:col>
          <xdr:colOff>395817</xdr:colOff>
          <xdr:row>168</xdr:row>
          <xdr:rowOff>165100</xdr:rowOff>
        </xdr:to>
        <xdr:sp macro="" textlink="">
          <xdr:nvSpPr>
            <xdr:cNvPr id="4154" name="Control 58" hidden="1">
              <a:extLst>
                <a:ext uri="{63B3BB69-23CF-44E3-9099-C40C66FF867C}">
                  <a14:compatExt spid="_x0000_s415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605367</xdr:colOff>
          <xdr:row>167</xdr:row>
          <xdr:rowOff>60325</xdr:rowOff>
        </xdr:from>
        <xdr:to>
          <xdr:col>3</xdr:col>
          <xdr:colOff>196850</xdr:colOff>
          <xdr:row>168</xdr:row>
          <xdr:rowOff>79375</xdr:rowOff>
        </xdr:to>
        <xdr:sp macro="" textlink="">
          <xdr:nvSpPr>
            <xdr:cNvPr id="4155" name="Control 59" hidden="1">
              <a:extLst>
                <a:ext uri="{63B3BB69-23CF-44E3-9099-C40C66FF867C}">
                  <a14:compatExt spid="_x0000_s415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605367</xdr:colOff>
          <xdr:row>167</xdr:row>
          <xdr:rowOff>60325</xdr:rowOff>
        </xdr:from>
        <xdr:to>
          <xdr:col>3</xdr:col>
          <xdr:colOff>196850</xdr:colOff>
          <xdr:row>168</xdr:row>
          <xdr:rowOff>79375</xdr:rowOff>
        </xdr:to>
        <xdr:sp macro="" textlink="">
          <xdr:nvSpPr>
            <xdr:cNvPr id="4156" name="Control 60" hidden="1">
              <a:extLst>
                <a:ext uri="{63B3BB69-23CF-44E3-9099-C40C66FF867C}">
                  <a14:compatExt spid="_x0000_s4156"/>
                </a:ext>
              </a:extLst>
            </xdr:cNvPr>
            <xdr:cNvSpPr/>
          </xdr:nvSpPr>
          <xdr:spPr>
            <a:xfrm>
              <a:off x="0" y="0"/>
              <a:ext cx="0" cy="0"/>
            </a:xfrm>
            <a:prstGeom prst="rect">
              <a:avLst/>
            </a:prstGeom>
          </xdr:spPr>
        </xdr:sp>
        <xdr:clientData/>
      </xdr:twoCellAnchor>
    </mc:Choice>
    <mc:Fallback/>
  </mc:AlternateContent>
  <xdr:twoCellAnchor editAs="oneCell">
    <xdr:from>
      <xdr:col>4</xdr:col>
      <xdr:colOff>0</xdr:colOff>
      <xdr:row>161</xdr:row>
      <xdr:rowOff>0</xdr:rowOff>
    </xdr:from>
    <xdr:to>
      <xdr:col>5</xdr:col>
      <xdr:colOff>114300</xdr:colOff>
      <xdr:row>161</xdr:row>
      <xdr:rowOff>142875</xdr:rowOff>
    </xdr:to>
    <xdr:pic>
      <xdr:nvPicPr>
        <xdr:cNvPr id="89" name="Picture 88" descr="http://www.valvinglogic.com/vdb/images/callout_shNotes.png"/>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2438400" y="124815600"/>
          <a:ext cx="723900" cy="142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0</xdr:col>
          <xdr:colOff>609600</xdr:colOff>
          <xdr:row>177</xdr:row>
          <xdr:rowOff>135467</xdr:rowOff>
        </xdr:from>
        <xdr:to>
          <xdr:col>1</xdr:col>
          <xdr:colOff>405342</xdr:colOff>
          <xdr:row>179</xdr:row>
          <xdr:rowOff>94192</xdr:rowOff>
        </xdr:to>
        <xdr:sp macro="" textlink="">
          <xdr:nvSpPr>
            <xdr:cNvPr id="4157" name="Control 61" hidden="1">
              <a:extLst>
                <a:ext uri="{63B3BB69-23CF-44E3-9099-C40C66FF867C}">
                  <a14:compatExt spid="_x0000_s415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605367</xdr:colOff>
          <xdr:row>177</xdr:row>
          <xdr:rowOff>135467</xdr:rowOff>
        </xdr:from>
        <xdr:to>
          <xdr:col>3</xdr:col>
          <xdr:colOff>196850</xdr:colOff>
          <xdr:row>179</xdr:row>
          <xdr:rowOff>27517</xdr:rowOff>
        </xdr:to>
        <xdr:sp macro="" textlink="">
          <xdr:nvSpPr>
            <xdr:cNvPr id="4158" name="Control 62" hidden="1">
              <a:extLst>
                <a:ext uri="{63B3BB69-23CF-44E3-9099-C40C66FF867C}">
                  <a14:compatExt spid="_x0000_s415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605367</xdr:colOff>
          <xdr:row>177</xdr:row>
          <xdr:rowOff>135467</xdr:rowOff>
        </xdr:from>
        <xdr:to>
          <xdr:col>3</xdr:col>
          <xdr:colOff>196850</xdr:colOff>
          <xdr:row>179</xdr:row>
          <xdr:rowOff>27517</xdr:rowOff>
        </xdr:to>
        <xdr:sp macro="" textlink="">
          <xdr:nvSpPr>
            <xdr:cNvPr id="4159" name="Control 63" hidden="1">
              <a:extLst>
                <a:ext uri="{63B3BB69-23CF-44E3-9099-C40C66FF867C}">
                  <a14:compatExt spid="_x0000_s4159"/>
                </a:ext>
              </a:extLst>
            </xdr:cNvPr>
            <xdr:cNvSpPr/>
          </xdr:nvSpPr>
          <xdr:spPr>
            <a:xfrm>
              <a:off x="0" y="0"/>
              <a:ext cx="0" cy="0"/>
            </a:xfrm>
            <a:prstGeom prst="rect">
              <a:avLst/>
            </a:prstGeom>
          </xdr:spPr>
        </xdr:sp>
        <xdr:clientData/>
      </xdr:twoCellAnchor>
    </mc:Choice>
    <mc:Fallback/>
  </mc:AlternateContent>
  <xdr:twoCellAnchor editAs="oneCell">
    <xdr:from>
      <xdr:col>4</xdr:col>
      <xdr:colOff>0</xdr:colOff>
      <xdr:row>171</xdr:row>
      <xdr:rowOff>0</xdr:rowOff>
    </xdr:from>
    <xdr:to>
      <xdr:col>5</xdr:col>
      <xdr:colOff>114300</xdr:colOff>
      <xdr:row>171</xdr:row>
      <xdr:rowOff>142875</xdr:rowOff>
    </xdr:to>
    <xdr:pic>
      <xdr:nvPicPr>
        <xdr:cNvPr id="93" name="Picture 92" descr="http://www.valvinglogic.com/vdb/images/callout_shNotes.png"/>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2438400" y="132645150"/>
          <a:ext cx="723900" cy="142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177</xdr:row>
      <xdr:rowOff>0</xdr:rowOff>
    </xdr:from>
    <xdr:to>
      <xdr:col>2</xdr:col>
      <xdr:colOff>342900</xdr:colOff>
      <xdr:row>177</xdr:row>
      <xdr:rowOff>9525</xdr:rowOff>
    </xdr:to>
    <xdr:pic>
      <xdr:nvPicPr>
        <xdr:cNvPr id="94" name="Picture 93" descr="http://www.valvinglogic.com/images/spacer100.gif"/>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609600" y="134702550"/>
          <a:ext cx="95250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177</xdr:row>
      <xdr:rowOff>0</xdr:rowOff>
    </xdr:from>
    <xdr:to>
      <xdr:col>4</xdr:col>
      <xdr:colOff>228600</xdr:colOff>
      <xdr:row>177</xdr:row>
      <xdr:rowOff>9525</xdr:rowOff>
    </xdr:to>
    <xdr:pic>
      <xdr:nvPicPr>
        <xdr:cNvPr id="95" name="Picture 94" descr="http://www.valvinglogic.com/images/spacer152.gif"/>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1219200" y="134702550"/>
          <a:ext cx="144780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177</xdr:row>
      <xdr:rowOff>0</xdr:rowOff>
    </xdr:from>
    <xdr:to>
      <xdr:col>11</xdr:col>
      <xdr:colOff>209550</xdr:colOff>
      <xdr:row>177</xdr:row>
      <xdr:rowOff>9525</xdr:rowOff>
    </xdr:to>
    <xdr:pic>
      <xdr:nvPicPr>
        <xdr:cNvPr id="96" name="Picture 95" descr="http://www.valvinglogic.com/images/spacer470.gif"/>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2438400" y="134702550"/>
          <a:ext cx="44767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0</xdr:colOff>
      <xdr:row>177</xdr:row>
      <xdr:rowOff>0</xdr:rowOff>
    </xdr:from>
    <xdr:to>
      <xdr:col>5</xdr:col>
      <xdr:colOff>400050</xdr:colOff>
      <xdr:row>177</xdr:row>
      <xdr:rowOff>9525</xdr:rowOff>
    </xdr:to>
    <xdr:pic>
      <xdr:nvPicPr>
        <xdr:cNvPr id="97" name="Picture 96" descr="http://www.valvinglogic.com/images/spacer42.gif"/>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3048000" y="134702550"/>
          <a:ext cx="4000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0</xdr:colOff>
      <xdr:row>177</xdr:row>
      <xdr:rowOff>0</xdr:rowOff>
    </xdr:from>
    <xdr:to>
      <xdr:col>8</xdr:col>
      <xdr:colOff>400050</xdr:colOff>
      <xdr:row>177</xdr:row>
      <xdr:rowOff>9525</xdr:rowOff>
    </xdr:to>
    <xdr:pic>
      <xdr:nvPicPr>
        <xdr:cNvPr id="98" name="Picture 97" descr="http://www.valvinglogic.com/images/spacer42.gif"/>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4876800" y="134702550"/>
          <a:ext cx="4000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0</xdr:colOff>
      <xdr:row>177</xdr:row>
      <xdr:rowOff>0</xdr:rowOff>
    </xdr:from>
    <xdr:to>
      <xdr:col>9</xdr:col>
      <xdr:colOff>400050</xdr:colOff>
      <xdr:row>177</xdr:row>
      <xdr:rowOff>9525</xdr:rowOff>
    </xdr:to>
    <xdr:pic>
      <xdr:nvPicPr>
        <xdr:cNvPr id="99" name="Picture 98" descr="http://www.valvinglogic.com/images/spacer42.gif"/>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5486400" y="134702550"/>
          <a:ext cx="4000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0</xdr:colOff>
      <xdr:row>177</xdr:row>
      <xdr:rowOff>0</xdr:rowOff>
    </xdr:from>
    <xdr:to>
      <xdr:col>10</xdr:col>
      <xdr:colOff>400050</xdr:colOff>
      <xdr:row>177</xdr:row>
      <xdr:rowOff>9525</xdr:rowOff>
    </xdr:to>
    <xdr:pic>
      <xdr:nvPicPr>
        <xdr:cNvPr id="100" name="Picture 99" descr="http://www.valvinglogic.com/images/spacer42.gif"/>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6096000" y="134702550"/>
          <a:ext cx="4000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xdr:col>
      <xdr:colOff>0</xdr:colOff>
      <xdr:row>177</xdr:row>
      <xdr:rowOff>0</xdr:rowOff>
    </xdr:from>
    <xdr:to>
      <xdr:col>11</xdr:col>
      <xdr:colOff>400050</xdr:colOff>
      <xdr:row>177</xdr:row>
      <xdr:rowOff>9525</xdr:rowOff>
    </xdr:to>
    <xdr:pic>
      <xdr:nvPicPr>
        <xdr:cNvPr id="101" name="Picture 100" descr="http://www.valvinglogic.com/images/spacer42.gif"/>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6705600" y="134702550"/>
          <a:ext cx="4000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0</xdr:colOff>
      <xdr:row>177</xdr:row>
      <xdr:rowOff>0</xdr:rowOff>
    </xdr:from>
    <xdr:to>
      <xdr:col>12</xdr:col>
      <xdr:colOff>400050</xdr:colOff>
      <xdr:row>177</xdr:row>
      <xdr:rowOff>9525</xdr:rowOff>
    </xdr:to>
    <xdr:pic>
      <xdr:nvPicPr>
        <xdr:cNvPr id="102" name="Picture 101" descr="http://www.valvinglogic.com/images/spacer42.gif"/>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7315200" y="134702550"/>
          <a:ext cx="4000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0</xdr:colOff>
      <xdr:row>177</xdr:row>
      <xdr:rowOff>0</xdr:rowOff>
    </xdr:from>
    <xdr:to>
      <xdr:col>13</xdr:col>
      <xdr:colOff>400050</xdr:colOff>
      <xdr:row>177</xdr:row>
      <xdr:rowOff>9525</xdr:rowOff>
    </xdr:to>
    <xdr:pic>
      <xdr:nvPicPr>
        <xdr:cNvPr id="103" name="Picture 102" descr="http://www.valvinglogic.com/images/spacer42.gif"/>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7924800" y="134702550"/>
          <a:ext cx="4000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0</xdr:colOff>
      <xdr:row>177</xdr:row>
      <xdr:rowOff>0</xdr:rowOff>
    </xdr:from>
    <xdr:to>
      <xdr:col>14</xdr:col>
      <xdr:colOff>400050</xdr:colOff>
      <xdr:row>177</xdr:row>
      <xdr:rowOff>9525</xdr:rowOff>
    </xdr:to>
    <xdr:pic>
      <xdr:nvPicPr>
        <xdr:cNvPr id="104" name="Picture 103" descr="http://www.valvinglogic.com/images/spacer42.gif"/>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8534400" y="134702550"/>
          <a:ext cx="4000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xdr:col>
      <xdr:colOff>0</xdr:colOff>
      <xdr:row>177</xdr:row>
      <xdr:rowOff>0</xdr:rowOff>
    </xdr:from>
    <xdr:to>
      <xdr:col>15</xdr:col>
      <xdr:colOff>400050</xdr:colOff>
      <xdr:row>177</xdr:row>
      <xdr:rowOff>9525</xdr:rowOff>
    </xdr:to>
    <xdr:pic>
      <xdr:nvPicPr>
        <xdr:cNvPr id="105" name="Picture 104" descr="http://www.valvinglogic.com/images/spacer42.gif"/>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9144000" y="134702550"/>
          <a:ext cx="4000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177</xdr:row>
      <xdr:rowOff>0</xdr:rowOff>
    </xdr:from>
    <xdr:to>
      <xdr:col>20</xdr:col>
      <xdr:colOff>180975</xdr:colOff>
      <xdr:row>177</xdr:row>
      <xdr:rowOff>9525</xdr:rowOff>
    </xdr:to>
    <xdr:pic>
      <xdr:nvPicPr>
        <xdr:cNvPr id="106" name="Picture 105" descr="http://www.valvinglogic.com/images/spacer1235.gif"/>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609600" y="134702550"/>
          <a:ext cx="1176337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195262</xdr:colOff>
      <xdr:row>233</xdr:row>
      <xdr:rowOff>128587</xdr:rowOff>
    </xdr:from>
    <xdr:to>
      <xdr:col>15</xdr:col>
      <xdr:colOff>400050</xdr:colOff>
      <xdr:row>243</xdr:row>
      <xdr:rowOff>114300</xdr:rowOff>
    </xdr:to>
    <xdr:graphicFrame macro="">
      <xdr:nvGraphicFramePr>
        <xdr:cNvPr id="107" name="Chart 10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7</xdr:col>
      <xdr:colOff>195262</xdr:colOff>
      <xdr:row>257</xdr:row>
      <xdr:rowOff>128587</xdr:rowOff>
    </xdr:from>
    <xdr:to>
      <xdr:col>15</xdr:col>
      <xdr:colOff>400050</xdr:colOff>
      <xdr:row>267</xdr:row>
      <xdr:rowOff>114300</xdr:rowOff>
    </xdr:to>
    <xdr:graphicFrame macro="">
      <xdr:nvGraphicFramePr>
        <xdr:cNvPr id="108" name="Chart 10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7</xdr:col>
      <xdr:colOff>429813</xdr:colOff>
      <xdr:row>204</xdr:row>
      <xdr:rowOff>46435</xdr:rowOff>
    </xdr:from>
    <xdr:to>
      <xdr:col>13</xdr:col>
      <xdr:colOff>118917</xdr:colOff>
      <xdr:row>216</xdr:row>
      <xdr:rowOff>51007</xdr:rowOff>
    </xdr:to>
    <xdr:graphicFrame macro="">
      <xdr:nvGraphicFramePr>
        <xdr:cNvPr id="109" name="Chart 10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17</xdr:col>
      <xdr:colOff>482201</xdr:colOff>
      <xdr:row>187</xdr:row>
      <xdr:rowOff>86916</xdr:rowOff>
    </xdr:from>
    <xdr:to>
      <xdr:col>25</xdr:col>
      <xdr:colOff>196451</xdr:colOff>
      <xdr:row>195</xdr:row>
      <xdr:rowOff>23812</xdr:rowOff>
    </xdr:to>
    <xdr:graphicFrame macro="">
      <xdr:nvGraphicFramePr>
        <xdr:cNvPr id="110" name="Chart 10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4</xdr:col>
      <xdr:colOff>709082</xdr:colOff>
      <xdr:row>17</xdr:row>
      <xdr:rowOff>105832</xdr:rowOff>
    </xdr:from>
    <xdr:to>
      <xdr:col>10</xdr:col>
      <xdr:colOff>505882</xdr:colOff>
      <xdr:row>29</xdr:row>
      <xdr:rowOff>29632</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280458</xdr:colOff>
      <xdr:row>17</xdr:row>
      <xdr:rowOff>120652</xdr:rowOff>
    </xdr:from>
    <xdr:to>
      <xdr:col>18</xdr:col>
      <xdr:colOff>77258</xdr:colOff>
      <xdr:row>29</xdr:row>
      <xdr:rowOff>44452</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148167</xdr:colOff>
      <xdr:row>17</xdr:row>
      <xdr:rowOff>116417</xdr:rowOff>
    </xdr:from>
    <xdr:to>
      <xdr:col>4</xdr:col>
      <xdr:colOff>469900</xdr:colOff>
      <xdr:row>29</xdr:row>
      <xdr:rowOff>40217</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672042</xdr:colOff>
      <xdr:row>36</xdr:row>
      <xdr:rowOff>35984</xdr:rowOff>
    </xdr:from>
    <xdr:to>
      <xdr:col>17</xdr:col>
      <xdr:colOff>468842</xdr:colOff>
      <xdr:row>50</xdr:row>
      <xdr:rowOff>99484</xdr:rowOff>
    </xdr:to>
    <xdr:graphicFrame macro="">
      <xdr:nvGraphicFramePr>
        <xdr:cNvPr id="7" name="Chart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523874</xdr:colOff>
      <xdr:row>64</xdr:row>
      <xdr:rowOff>67733</xdr:rowOff>
    </xdr:from>
    <xdr:to>
      <xdr:col>11</xdr:col>
      <xdr:colOff>58208</xdr:colOff>
      <xdr:row>81</xdr:row>
      <xdr:rowOff>112183</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6" Type="http://schemas.openxmlformats.org/officeDocument/2006/relationships/control" Target="../activeX/activeX12.xml"/><Relationship Id="rId117" Type="http://schemas.openxmlformats.org/officeDocument/2006/relationships/image" Target="../media/image57.emf"/><Relationship Id="rId21" Type="http://schemas.openxmlformats.org/officeDocument/2006/relationships/image" Target="../media/image9.emf"/><Relationship Id="rId42" Type="http://schemas.openxmlformats.org/officeDocument/2006/relationships/control" Target="../activeX/activeX20.xml"/><Relationship Id="rId47" Type="http://schemas.openxmlformats.org/officeDocument/2006/relationships/image" Target="../media/image22.emf"/><Relationship Id="rId63" Type="http://schemas.openxmlformats.org/officeDocument/2006/relationships/image" Target="../media/image30.emf"/><Relationship Id="rId68" Type="http://schemas.openxmlformats.org/officeDocument/2006/relationships/control" Target="../activeX/activeX33.xml"/><Relationship Id="rId84" Type="http://schemas.openxmlformats.org/officeDocument/2006/relationships/control" Target="../activeX/activeX41.xml"/><Relationship Id="rId89" Type="http://schemas.openxmlformats.org/officeDocument/2006/relationships/image" Target="../media/image43.emf"/><Relationship Id="rId112" Type="http://schemas.openxmlformats.org/officeDocument/2006/relationships/control" Target="../activeX/activeX55.xml"/><Relationship Id="rId16" Type="http://schemas.openxmlformats.org/officeDocument/2006/relationships/control" Target="../activeX/activeX7.xml"/><Relationship Id="rId107" Type="http://schemas.openxmlformats.org/officeDocument/2006/relationships/image" Target="../media/image52.emf"/><Relationship Id="rId11" Type="http://schemas.openxmlformats.org/officeDocument/2006/relationships/image" Target="../media/image4.emf"/><Relationship Id="rId32" Type="http://schemas.openxmlformats.org/officeDocument/2006/relationships/control" Target="../activeX/activeX15.xml"/><Relationship Id="rId37" Type="http://schemas.openxmlformats.org/officeDocument/2006/relationships/image" Target="../media/image17.emf"/><Relationship Id="rId53" Type="http://schemas.openxmlformats.org/officeDocument/2006/relationships/image" Target="../media/image25.emf"/><Relationship Id="rId58" Type="http://schemas.openxmlformats.org/officeDocument/2006/relationships/control" Target="../activeX/activeX28.xml"/><Relationship Id="rId74" Type="http://schemas.openxmlformats.org/officeDocument/2006/relationships/control" Target="../activeX/activeX36.xml"/><Relationship Id="rId79" Type="http://schemas.openxmlformats.org/officeDocument/2006/relationships/image" Target="../media/image38.emf"/><Relationship Id="rId102" Type="http://schemas.openxmlformats.org/officeDocument/2006/relationships/control" Target="../activeX/activeX50.xml"/><Relationship Id="rId123" Type="http://schemas.openxmlformats.org/officeDocument/2006/relationships/image" Target="../media/image60.emf"/><Relationship Id="rId128" Type="http://schemas.openxmlformats.org/officeDocument/2006/relationships/control" Target="../activeX/activeX63.xml"/><Relationship Id="rId5" Type="http://schemas.openxmlformats.org/officeDocument/2006/relationships/image" Target="../media/image1.emf"/><Relationship Id="rId90" Type="http://schemas.openxmlformats.org/officeDocument/2006/relationships/control" Target="../activeX/activeX44.xml"/><Relationship Id="rId95" Type="http://schemas.openxmlformats.org/officeDocument/2006/relationships/image" Target="../media/image46.emf"/><Relationship Id="rId19" Type="http://schemas.openxmlformats.org/officeDocument/2006/relationships/image" Target="../media/image8.emf"/><Relationship Id="rId14" Type="http://schemas.openxmlformats.org/officeDocument/2006/relationships/control" Target="../activeX/activeX6.xml"/><Relationship Id="rId22" Type="http://schemas.openxmlformats.org/officeDocument/2006/relationships/control" Target="../activeX/activeX10.xml"/><Relationship Id="rId27" Type="http://schemas.openxmlformats.org/officeDocument/2006/relationships/image" Target="../media/image12.emf"/><Relationship Id="rId30" Type="http://schemas.openxmlformats.org/officeDocument/2006/relationships/control" Target="../activeX/activeX14.xml"/><Relationship Id="rId35" Type="http://schemas.openxmlformats.org/officeDocument/2006/relationships/image" Target="../media/image16.emf"/><Relationship Id="rId43" Type="http://schemas.openxmlformats.org/officeDocument/2006/relationships/image" Target="../media/image20.emf"/><Relationship Id="rId48" Type="http://schemas.openxmlformats.org/officeDocument/2006/relationships/control" Target="../activeX/activeX23.xml"/><Relationship Id="rId56" Type="http://schemas.openxmlformats.org/officeDocument/2006/relationships/control" Target="../activeX/activeX27.xml"/><Relationship Id="rId64" Type="http://schemas.openxmlformats.org/officeDocument/2006/relationships/control" Target="../activeX/activeX31.xml"/><Relationship Id="rId69" Type="http://schemas.openxmlformats.org/officeDocument/2006/relationships/image" Target="../media/image33.emf"/><Relationship Id="rId77" Type="http://schemas.openxmlformats.org/officeDocument/2006/relationships/image" Target="../media/image37.emf"/><Relationship Id="rId100" Type="http://schemas.openxmlformats.org/officeDocument/2006/relationships/control" Target="../activeX/activeX49.xml"/><Relationship Id="rId105" Type="http://schemas.openxmlformats.org/officeDocument/2006/relationships/image" Target="../media/image51.emf"/><Relationship Id="rId113" Type="http://schemas.openxmlformats.org/officeDocument/2006/relationships/image" Target="../media/image55.emf"/><Relationship Id="rId118" Type="http://schemas.openxmlformats.org/officeDocument/2006/relationships/control" Target="../activeX/activeX58.xml"/><Relationship Id="rId126" Type="http://schemas.openxmlformats.org/officeDocument/2006/relationships/control" Target="../activeX/activeX62.xml"/><Relationship Id="rId8" Type="http://schemas.openxmlformats.org/officeDocument/2006/relationships/control" Target="../activeX/activeX3.xml"/><Relationship Id="rId51" Type="http://schemas.openxmlformats.org/officeDocument/2006/relationships/image" Target="../media/image24.emf"/><Relationship Id="rId72" Type="http://schemas.openxmlformats.org/officeDocument/2006/relationships/control" Target="../activeX/activeX35.xml"/><Relationship Id="rId80" Type="http://schemas.openxmlformats.org/officeDocument/2006/relationships/control" Target="../activeX/activeX39.xml"/><Relationship Id="rId85" Type="http://schemas.openxmlformats.org/officeDocument/2006/relationships/image" Target="../media/image41.emf"/><Relationship Id="rId93" Type="http://schemas.openxmlformats.org/officeDocument/2006/relationships/image" Target="../media/image45.emf"/><Relationship Id="rId98" Type="http://schemas.openxmlformats.org/officeDocument/2006/relationships/control" Target="../activeX/activeX48.xml"/><Relationship Id="rId121" Type="http://schemas.openxmlformats.org/officeDocument/2006/relationships/image" Target="../media/image59.emf"/><Relationship Id="rId3" Type="http://schemas.openxmlformats.org/officeDocument/2006/relationships/vmlDrawing" Target="../drawings/vmlDrawing1.vml"/><Relationship Id="rId12" Type="http://schemas.openxmlformats.org/officeDocument/2006/relationships/control" Target="../activeX/activeX5.xml"/><Relationship Id="rId17" Type="http://schemas.openxmlformats.org/officeDocument/2006/relationships/image" Target="../media/image7.emf"/><Relationship Id="rId25" Type="http://schemas.openxmlformats.org/officeDocument/2006/relationships/image" Target="../media/image11.emf"/><Relationship Id="rId33" Type="http://schemas.openxmlformats.org/officeDocument/2006/relationships/image" Target="../media/image15.emf"/><Relationship Id="rId38" Type="http://schemas.openxmlformats.org/officeDocument/2006/relationships/control" Target="../activeX/activeX18.xml"/><Relationship Id="rId46" Type="http://schemas.openxmlformats.org/officeDocument/2006/relationships/control" Target="../activeX/activeX22.xml"/><Relationship Id="rId59" Type="http://schemas.openxmlformats.org/officeDocument/2006/relationships/image" Target="../media/image28.emf"/><Relationship Id="rId67" Type="http://schemas.openxmlformats.org/officeDocument/2006/relationships/image" Target="../media/image32.emf"/><Relationship Id="rId103" Type="http://schemas.openxmlformats.org/officeDocument/2006/relationships/image" Target="../media/image50.emf"/><Relationship Id="rId108" Type="http://schemas.openxmlformats.org/officeDocument/2006/relationships/control" Target="../activeX/activeX53.xml"/><Relationship Id="rId116" Type="http://schemas.openxmlformats.org/officeDocument/2006/relationships/control" Target="../activeX/activeX57.xml"/><Relationship Id="rId124" Type="http://schemas.openxmlformats.org/officeDocument/2006/relationships/control" Target="../activeX/activeX61.xml"/><Relationship Id="rId129" Type="http://schemas.openxmlformats.org/officeDocument/2006/relationships/image" Target="../media/image63.emf"/><Relationship Id="rId20" Type="http://schemas.openxmlformats.org/officeDocument/2006/relationships/control" Target="../activeX/activeX9.xml"/><Relationship Id="rId41" Type="http://schemas.openxmlformats.org/officeDocument/2006/relationships/image" Target="../media/image19.emf"/><Relationship Id="rId54" Type="http://schemas.openxmlformats.org/officeDocument/2006/relationships/control" Target="../activeX/activeX26.xml"/><Relationship Id="rId62" Type="http://schemas.openxmlformats.org/officeDocument/2006/relationships/control" Target="../activeX/activeX30.xml"/><Relationship Id="rId70" Type="http://schemas.openxmlformats.org/officeDocument/2006/relationships/control" Target="../activeX/activeX34.xml"/><Relationship Id="rId75" Type="http://schemas.openxmlformats.org/officeDocument/2006/relationships/image" Target="../media/image36.emf"/><Relationship Id="rId83" Type="http://schemas.openxmlformats.org/officeDocument/2006/relationships/image" Target="../media/image40.emf"/><Relationship Id="rId88" Type="http://schemas.openxmlformats.org/officeDocument/2006/relationships/control" Target="../activeX/activeX43.xml"/><Relationship Id="rId91" Type="http://schemas.openxmlformats.org/officeDocument/2006/relationships/image" Target="../media/image44.emf"/><Relationship Id="rId96" Type="http://schemas.openxmlformats.org/officeDocument/2006/relationships/control" Target="../activeX/activeX47.xml"/><Relationship Id="rId111" Type="http://schemas.openxmlformats.org/officeDocument/2006/relationships/image" Target="../media/image54.emf"/><Relationship Id="rId1" Type="http://schemas.openxmlformats.org/officeDocument/2006/relationships/printerSettings" Target="../printerSettings/printerSettings2.bin"/><Relationship Id="rId6" Type="http://schemas.openxmlformats.org/officeDocument/2006/relationships/control" Target="../activeX/activeX2.xml"/><Relationship Id="rId15" Type="http://schemas.openxmlformats.org/officeDocument/2006/relationships/image" Target="../media/image6.emf"/><Relationship Id="rId23" Type="http://schemas.openxmlformats.org/officeDocument/2006/relationships/image" Target="../media/image10.emf"/><Relationship Id="rId28" Type="http://schemas.openxmlformats.org/officeDocument/2006/relationships/control" Target="../activeX/activeX13.xml"/><Relationship Id="rId36" Type="http://schemas.openxmlformats.org/officeDocument/2006/relationships/control" Target="../activeX/activeX17.xml"/><Relationship Id="rId49" Type="http://schemas.openxmlformats.org/officeDocument/2006/relationships/image" Target="../media/image23.emf"/><Relationship Id="rId57" Type="http://schemas.openxmlformats.org/officeDocument/2006/relationships/image" Target="../media/image27.emf"/><Relationship Id="rId106" Type="http://schemas.openxmlformats.org/officeDocument/2006/relationships/control" Target="../activeX/activeX52.xml"/><Relationship Id="rId114" Type="http://schemas.openxmlformats.org/officeDocument/2006/relationships/control" Target="../activeX/activeX56.xml"/><Relationship Id="rId119" Type="http://schemas.openxmlformats.org/officeDocument/2006/relationships/image" Target="../media/image58.emf"/><Relationship Id="rId127" Type="http://schemas.openxmlformats.org/officeDocument/2006/relationships/image" Target="../media/image62.emf"/><Relationship Id="rId10" Type="http://schemas.openxmlformats.org/officeDocument/2006/relationships/control" Target="../activeX/activeX4.xml"/><Relationship Id="rId31" Type="http://schemas.openxmlformats.org/officeDocument/2006/relationships/image" Target="../media/image14.emf"/><Relationship Id="rId44" Type="http://schemas.openxmlformats.org/officeDocument/2006/relationships/control" Target="../activeX/activeX21.xml"/><Relationship Id="rId52" Type="http://schemas.openxmlformats.org/officeDocument/2006/relationships/control" Target="../activeX/activeX25.xml"/><Relationship Id="rId60" Type="http://schemas.openxmlformats.org/officeDocument/2006/relationships/control" Target="../activeX/activeX29.xml"/><Relationship Id="rId65" Type="http://schemas.openxmlformats.org/officeDocument/2006/relationships/image" Target="../media/image31.emf"/><Relationship Id="rId73" Type="http://schemas.openxmlformats.org/officeDocument/2006/relationships/image" Target="../media/image35.emf"/><Relationship Id="rId78" Type="http://schemas.openxmlformats.org/officeDocument/2006/relationships/control" Target="../activeX/activeX38.xml"/><Relationship Id="rId81" Type="http://schemas.openxmlformats.org/officeDocument/2006/relationships/image" Target="../media/image39.emf"/><Relationship Id="rId86" Type="http://schemas.openxmlformats.org/officeDocument/2006/relationships/control" Target="../activeX/activeX42.xml"/><Relationship Id="rId94" Type="http://schemas.openxmlformats.org/officeDocument/2006/relationships/control" Target="../activeX/activeX46.xml"/><Relationship Id="rId99" Type="http://schemas.openxmlformats.org/officeDocument/2006/relationships/image" Target="../media/image48.emf"/><Relationship Id="rId101" Type="http://schemas.openxmlformats.org/officeDocument/2006/relationships/image" Target="../media/image49.emf"/><Relationship Id="rId122" Type="http://schemas.openxmlformats.org/officeDocument/2006/relationships/control" Target="../activeX/activeX60.xml"/><Relationship Id="rId4" Type="http://schemas.openxmlformats.org/officeDocument/2006/relationships/control" Target="../activeX/activeX1.xml"/><Relationship Id="rId9" Type="http://schemas.openxmlformats.org/officeDocument/2006/relationships/image" Target="../media/image3.emf"/><Relationship Id="rId13" Type="http://schemas.openxmlformats.org/officeDocument/2006/relationships/image" Target="../media/image5.emf"/><Relationship Id="rId18" Type="http://schemas.openxmlformats.org/officeDocument/2006/relationships/control" Target="../activeX/activeX8.xml"/><Relationship Id="rId39" Type="http://schemas.openxmlformats.org/officeDocument/2006/relationships/image" Target="../media/image18.emf"/><Relationship Id="rId109" Type="http://schemas.openxmlformats.org/officeDocument/2006/relationships/image" Target="../media/image53.emf"/><Relationship Id="rId34" Type="http://schemas.openxmlformats.org/officeDocument/2006/relationships/control" Target="../activeX/activeX16.xml"/><Relationship Id="rId50" Type="http://schemas.openxmlformats.org/officeDocument/2006/relationships/control" Target="../activeX/activeX24.xml"/><Relationship Id="rId55" Type="http://schemas.openxmlformats.org/officeDocument/2006/relationships/image" Target="../media/image26.emf"/><Relationship Id="rId76" Type="http://schemas.openxmlformats.org/officeDocument/2006/relationships/control" Target="../activeX/activeX37.xml"/><Relationship Id="rId97" Type="http://schemas.openxmlformats.org/officeDocument/2006/relationships/image" Target="../media/image47.emf"/><Relationship Id="rId104" Type="http://schemas.openxmlformats.org/officeDocument/2006/relationships/control" Target="../activeX/activeX51.xml"/><Relationship Id="rId120" Type="http://schemas.openxmlformats.org/officeDocument/2006/relationships/control" Target="../activeX/activeX59.xml"/><Relationship Id="rId125" Type="http://schemas.openxmlformats.org/officeDocument/2006/relationships/image" Target="../media/image61.emf"/><Relationship Id="rId7" Type="http://schemas.openxmlformats.org/officeDocument/2006/relationships/image" Target="../media/image2.emf"/><Relationship Id="rId71" Type="http://schemas.openxmlformats.org/officeDocument/2006/relationships/image" Target="../media/image34.emf"/><Relationship Id="rId92" Type="http://schemas.openxmlformats.org/officeDocument/2006/relationships/control" Target="../activeX/activeX45.xml"/><Relationship Id="rId2" Type="http://schemas.openxmlformats.org/officeDocument/2006/relationships/drawing" Target="../drawings/drawing1.xml"/><Relationship Id="rId29" Type="http://schemas.openxmlformats.org/officeDocument/2006/relationships/image" Target="../media/image13.emf"/><Relationship Id="rId24" Type="http://schemas.openxmlformats.org/officeDocument/2006/relationships/control" Target="../activeX/activeX11.xml"/><Relationship Id="rId40" Type="http://schemas.openxmlformats.org/officeDocument/2006/relationships/control" Target="../activeX/activeX19.xml"/><Relationship Id="rId45" Type="http://schemas.openxmlformats.org/officeDocument/2006/relationships/image" Target="../media/image21.emf"/><Relationship Id="rId66" Type="http://schemas.openxmlformats.org/officeDocument/2006/relationships/control" Target="../activeX/activeX32.xml"/><Relationship Id="rId87" Type="http://schemas.openxmlformats.org/officeDocument/2006/relationships/image" Target="../media/image42.emf"/><Relationship Id="rId110" Type="http://schemas.openxmlformats.org/officeDocument/2006/relationships/control" Target="../activeX/activeX54.xml"/><Relationship Id="rId115" Type="http://schemas.openxmlformats.org/officeDocument/2006/relationships/image" Target="../media/image56.emf"/><Relationship Id="rId61" Type="http://schemas.openxmlformats.org/officeDocument/2006/relationships/image" Target="../media/image29.emf"/><Relationship Id="rId82" Type="http://schemas.openxmlformats.org/officeDocument/2006/relationships/control" Target="../activeX/activeX40.xml"/></Relationships>
</file>

<file path=xl/worksheets/_rels/sheet4.xml.rels><?xml version="1.0" encoding="UTF-8" standalone="yes"?>
<Relationships xmlns="http://schemas.openxmlformats.org/package/2006/relationships"><Relationship Id="rId26" Type="http://schemas.openxmlformats.org/officeDocument/2006/relationships/control" Target="../activeX/activeX75.xml"/><Relationship Id="rId117" Type="http://schemas.openxmlformats.org/officeDocument/2006/relationships/image" Target="../media/image132.emf"/><Relationship Id="rId21" Type="http://schemas.openxmlformats.org/officeDocument/2006/relationships/image" Target="../media/image84.emf"/><Relationship Id="rId42" Type="http://schemas.openxmlformats.org/officeDocument/2006/relationships/control" Target="../activeX/activeX83.xml"/><Relationship Id="rId47" Type="http://schemas.openxmlformats.org/officeDocument/2006/relationships/image" Target="../media/image97.emf"/><Relationship Id="rId63" Type="http://schemas.openxmlformats.org/officeDocument/2006/relationships/image" Target="../media/image105.emf"/><Relationship Id="rId68" Type="http://schemas.openxmlformats.org/officeDocument/2006/relationships/control" Target="../activeX/activeX96.xml"/><Relationship Id="rId84" Type="http://schemas.openxmlformats.org/officeDocument/2006/relationships/control" Target="../activeX/activeX104.xml"/><Relationship Id="rId89" Type="http://schemas.openxmlformats.org/officeDocument/2006/relationships/image" Target="../media/image118.emf"/><Relationship Id="rId112" Type="http://schemas.openxmlformats.org/officeDocument/2006/relationships/control" Target="../activeX/activeX118.xml"/><Relationship Id="rId16" Type="http://schemas.openxmlformats.org/officeDocument/2006/relationships/control" Target="../activeX/activeX70.xml"/><Relationship Id="rId107" Type="http://schemas.openxmlformats.org/officeDocument/2006/relationships/image" Target="../media/image127.emf"/><Relationship Id="rId11" Type="http://schemas.openxmlformats.org/officeDocument/2006/relationships/image" Target="../media/image79.emf"/><Relationship Id="rId32" Type="http://schemas.openxmlformats.org/officeDocument/2006/relationships/control" Target="../activeX/activeX78.xml"/><Relationship Id="rId37" Type="http://schemas.openxmlformats.org/officeDocument/2006/relationships/image" Target="../media/image92.emf"/><Relationship Id="rId53" Type="http://schemas.openxmlformats.org/officeDocument/2006/relationships/image" Target="../media/image100.emf"/><Relationship Id="rId58" Type="http://schemas.openxmlformats.org/officeDocument/2006/relationships/control" Target="../activeX/activeX91.xml"/><Relationship Id="rId74" Type="http://schemas.openxmlformats.org/officeDocument/2006/relationships/control" Target="../activeX/activeX99.xml"/><Relationship Id="rId79" Type="http://schemas.openxmlformats.org/officeDocument/2006/relationships/image" Target="../media/image113.emf"/><Relationship Id="rId102" Type="http://schemas.openxmlformats.org/officeDocument/2006/relationships/control" Target="../activeX/activeX113.xml"/><Relationship Id="rId123" Type="http://schemas.openxmlformats.org/officeDocument/2006/relationships/image" Target="../media/image135.emf"/><Relationship Id="rId128" Type="http://schemas.openxmlformats.org/officeDocument/2006/relationships/control" Target="../activeX/activeX126.xml"/><Relationship Id="rId5" Type="http://schemas.openxmlformats.org/officeDocument/2006/relationships/image" Target="../media/image76.emf"/><Relationship Id="rId90" Type="http://schemas.openxmlformats.org/officeDocument/2006/relationships/control" Target="../activeX/activeX107.xml"/><Relationship Id="rId95" Type="http://schemas.openxmlformats.org/officeDocument/2006/relationships/image" Target="../media/image121.emf"/><Relationship Id="rId19" Type="http://schemas.openxmlformats.org/officeDocument/2006/relationships/image" Target="../media/image83.emf"/><Relationship Id="rId14" Type="http://schemas.openxmlformats.org/officeDocument/2006/relationships/control" Target="../activeX/activeX69.xml"/><Relationship Id="rId22" Type="http://schemas.openxmlformats.org/officeDocument/2006/relationships/control" Target="../activeX/activeX73.xml"/><Relationship Id="rId27" Type="http://schemas.openxmlformats.org/officeDocument/2006/relationships/image" Target="../media/image87.emf"/><Relationship Id="rId30" Type="http://schemas.openxmlformats.org/officeDocument/2006/relationships/control" Target="../activeX/activeX77.xml"/><Relationship Id="rId35" Type="http://schemas.openxmlformats.org/officeDocument/2006/relationships/image" Target="../media/image91.emf"/><Relationship Id="rId43" Type="http://schemas.openxmlformats.org/officeDocument/2006/relationships/image" Target="../media/image95.emf"/><Relationship Id="rId48" Type="http://schemas.openxmlformats.org/officeDocument/2006/relationships/control" Target="../activeX/activeX86.xml"/><Relationship Id="rId56" Type="http://schemas.openxmlformats.org/officeDocument/2006/relationships/control" Target="../activeX/activeX90.xml"/><Relationship Id="rId64" Type="http://schemas.openxmlformats.org/officeDocument/2006/relationships/control" Target="../activeX/activeX94.xml"/><Relationship Id="rId69" Type="http://schemas.openxmlformats.org/officeDocument/2006/relationships/image" Target="../media/image108.emf"/><Relationship Id="rId77" Type="http://schemas.openxmlformats.org/officeDocument/2006/relationships/image" Target="../media/image112.emf"/><Relationship Id="rId100" Type="http://schemas.openxmlformats.org/officeDocument/2006/relationships/control" Target="../activeX/activeX112.xml"/><Relationship Id="rId105" Type="http://schemas.openxmlformats.org/officeDocument/2006/relationships/image" Target="../media/image126.emf"/><Relationship Id="rId113" Type="http://schemas.openxmlformats.org/officeDocument/2006/relationships/image" Target="../media/image130.emf"/><Relationship Id="rId118" Type="http://schemas.openxmlformats.org/officeDocument/2006/relationships/control" Target="../activeX/activeX121.xml"/><Relationship Id="rId126" Type="http://schemas.openxmlformats.org/officeDocument/2006/relationships/control" Target="../activeX/activeX125.xml"/><Relationship Id="rId8" Type="http://schemas.openxmlformats.org/officeDocument/2006/relationships/control" Target="../activeX/activeX66.xml"/><Relationship Id="rId51" Type="http://schemas.openxmlformats.org/officeDocument/2006/relationships/image" Target="../media/image99.emf"/><Relationship Id="rId72" Type="http://schemas.openxmlformats.org/officeDocument/2006/relationships/control" Target="../activeX/activeX98.xml"/><Relationship Id="rId80" Type="http://schemas.openxmlformats.org/officeDocument/2006/relationships/control" Target="../activeX/activeX102.xml"/><Relationship Id="rId85" Type="http://schemas.openxmlformats.org/officeDocument/2006/relationships/image" Target="../media/image116.emf"/><Relationship Id="rId93" Type="http://schemas.openxmlformats.org/officeDocument/2006/relationships/image" Target="../media/image120.emf"/><Relationship Id="rId98" Type="http://schemas.openxmlformats.org/officeDocument/2006/relationships/control" Target="../activeX/activeX111.xml"/><Relationship Id="rId121" Type="http://schemas.openxmlformats.org/officeDocument/2006/relationships/image" Target="../media/image134.emf"/><Relationship Id="rId3" Type="http://schemas.openxmlformats.org/officeDocument/2006/relationships/vmlDrawing" Target="../drawings/vmlDrawing2.vml"/><Relationship Id="rId12" Type="http://schemas.openxmlformats.org/officeDocument/2006/relationships/control" Target="../activeX/activeX68.xml"/><Relationship Id="rId17" Type="http://schemas.openxmlformats.org/officeDocument/2006/relationships/image" Target="../media/image82.emf"/><Relationship Id="rId25" Type="http://schemas.openxmlformats.org/officeDocument/2006/relationships/image" Target="../media/image86.emf"/><Relationship Id="rId33" Type="http://schemas.openxmlformats.org/officeDocument/2006/relationships/image" Target="../media/image90.emf"/><Relationship Id="rId38" Type="http://schemas.openxmlformats.org/officeDocument/2006/relationships/control" Target="../activeX/activeX81.xml"/><Relationship Id="rId46" Type="http://schemas.openxmlformats.org/officeDocument/2006/relationships/control" Target="../activeX/activeX85.xml"/><Relationship Id="rId59" Type="http://schemas.openxmlformats.org/officeDocument/2006/relationships/image" Target="../media/image103.emf"/><Relationship Id="rId67" Type="http://schemas.openxmlformats.org/officeDocument/2006/relationships/image" Target="../media/image107.emf"/><Relationship Id="rId103" Type="http://schemas.openxmlformats.org/officeDocument/2006/relationships/image" Target="../media/image125.emf"/><Relationship Id="rId108" Type="http://schemas.openxmlformats.org/officeDocument/2006/relationships/control" Target="../activeX/activeX116.xml"/><Relationship Id="rId116" Type="http://schemas.openxmlformats.org/officeDocument/2006/relationships/control" Target="../activeX/activeX120.xml"/><Relationship Id="rId124" Type="http://schemas.openxmlformats.org/officeDocument/2006/relationships/control" Target="../activeX/activeX124.xml"/><Relationship Id="rId129" Type="http://schemas.openxmlformats.org/officeDocument/2006/relationships/image" Target="../media/image138.emf"/><Relationship Id="rId20" Type="http://schemas.openxmlformats.org/officeDocument/2006/relationships/control" Target="../activeX/activeX72.xml"/><Relationship Id="rId41" Type="http://schemas.openxmlformats.org/officeDocument/2006/relationships/image" Target="../media/image94.emf"/><Relationship Id="rId54" Type="http://schemas.openxmlformats.org/officeDocument/2006/relationships/control" Target="../activeX/activeX89.xml"/><Relationship Id="rId62" Type="http://schemas.openxmlformats.org/officeDocument/2006/relationships/control" Target="../activeX/activeX93.xml"/><Relationship Id="rId70" Type="http://schemas.openxmlformats.org/officeDocument/2006/relationships/control" Target="../activeX/activeX97.xml"/><Relationship Id="rId75" Type="http://schemas.openxmlformats.org/officeDocument/2006/relationships/image" Target="../media/image111.emf"/><Relationship Id="rId83" Type="http://schemas.openxmlformats.org/officeDocument/2006/relationships/image" Target="../media/image115.emf"/><Relationship Id="rId88" Type="http://schemas.openxmlformats.org/officeDocument/2006/relationships/control" Target="../activeX/activeX106.xml"/><Relationship Id="rId91" Type="http://schemas.openxmlformats.org/officeDocument/2006/relationships/image" Target="../media/image119.emf"/><Relationship Id="rId96" Type="http://schemas.openxmlformats.org/officeDocument/2006/relationships/control" Target="../activeX/activeX110.xml"/><Relationship Id="rId111" Type="http://schemas.openxmlformats.org/officeDocument/2006/relationships/image" Target="../media/image129.emf"/><Relationship Id="rId1" Type="http://schemas.openxmlformats.org/officeDocument/2006/relationships/printerSettings" Target="../printerSettings/printerSettings3.bin"/><Relationship Id="rId6" Type="http://schemas.openxmlformats.org/officeDocument/2006/relationships/control" Target="../activeX/activeX65.xml"/><Relationship Id="rId15" Type="http://schemas.openxmlformats.org/officeDocument/2006/relationships/image" Target="../media/image81.emf"/><Relationship Id="rId23" Type="http://schemas.openxmlformats.org/officeDocument/2006/relationships/image" Target="../media/image85.emf"/><Relationship Id="rId28" Type="http://schemas.openxmlformats.org/officeDocument/2006/relationships/control" Target="../activeX/activeX76.xml"/><Relationship Id="rId36" Type="http://schemas.openxmlformats.org/officeDocument/2006/relationships/control" Target="../activeX/activeX80.xml"/><Relationship Id="rId49" Type="http://schemas.openxmlformats.org/officeDocument/2006/relationships/image" Target="../media/image98.emf"/><Relationship Id="rId57" Type="http://schemas.openxmlformats.org/officeDocument/2006/relationships/image" Target="../media/image102.emf"/><Relationship Id="rId106" Type="http://schemas.openxmlformats.org/officeDocument/2006/relationships/control" Target="../activeX/activeX115.xml"/><Relationship Id="rId114" Type="http://schemas.openxmlformats.org/officeDocument/2006/relationships/control" Target="../activeX/activeX119.xml"/><Relationship Id="rId119" Type="http://schemas.openxmlformats.org/officeDocument/2006/relationships/image" Target="../media/image133.emf"/><Relationship Id="rId127" Type="http://schemas.openxmlformats.org/officeDocument/2006/relationships/image" Target="../media/image137.emf"/><Relationship Id="rId10" Type="http://schemas.openxmlformats.org/officeDocument/2006/relationships/control" Target="../activeX/activeX67.xml"/><Relationship Id="rId31" Type="http://schemas.openxmlformats.org/officeDocument/2006/relationships/image" Target="../media/image89.emf"/><Relationship Id="rId44" Type="http://schemas.openxmlformats.org/officeDocument/2006/relationships/control" Target="../activeX/activeX84.xml"/><Relationship Id="rId52" Type="http://schemas.openxmlformats.org/officeDocument/2006/relationships/control" Target="../activeX/activeX88.xml"/><Relationship Id="rId60" Type="http://schemas.openxmlformats.org/officeDocument/2006/relationships/control" Target="../activeX/activeX92.xml"/><Relationship Id="rId65" Type="http://schemas.openxmlformats.org/officeDocument/2006/relationships/image" Target="../media/image106.emf"/><Relationship Id="rId73" Type="http://schemas.openxmlformats.org/officeDocument/2006/relationships/image" Target="../media/image110.emf"/><Relationship Id="rId78" Type="http://schemas.openxmlformats.org/officeDocument/2006/relationships/control" Target="../activeX/activeX101.xml"/><Relationship Id="rId81" Type="http://schemas.openxmlformats.org/officeDocument/2006/relationships/image" Target="../media/image114.emf"/><Relationship Id="rId86" Type="http://schemas.openxmlformats.org/officeDocument/2006/relationships/control" Target="../activeX/activeX105.xml"/><Relationship Id="rId94" Type="http://schemas.openxmlformats.org/officeDocument/2006/relationships/control" Target="../activeX/activeX109.xml"/><Relationship Id="rId99" Type="http://schemas.openxmlformats.org/officeDocument/2006/relationships/image" Target="../media/image123.emf"/><Relationship Id="rId101" Type="http://schemas.openxmlformats.org/officeDocument/2006/relationships/image" Target="../media/image124.emf"/><Relationship Id="rId122" Type="http://schemas.openxmlformats.org/officeDocument/2006/relationships/control" Target="../activeX/activeX123.xml"/><Relationship Id="rId4" Type="http://schemas.openxmlformats.org/officeDocument/2006/relationships/control" Target="../activeX/activeX64.xml"/><Relationship Id="rId9" Type="http://schemas.openxmlformats.org/officeDocument/2006/relationships/image" Target="../media/image78.emf"/><Relationship Id="rId13" Type="http://schemas.openxmlformats.org/officeDocument/2006/relationships/image" Target="../media/image80.emf"/><Relationship Id="rId18" Type="http://schemas.openxmlformats.org/officeDocument/2006/relationships/control" Target="../activeX/activeX71.xml"/><Relationship Id="rId39" Type="http://schemas.openxmlformats.org/officeDocument/2006/relationships/image" Target="../media/image93.emf"/><Relationship Id="rId109" Type="http://schemas.openxmlformats.org/officeDocument/2006/relationships/image" Target="../media/image128.emf"/><Relationship Id="rId34" Type="http://schemas.openxmlformats.org/officeDocument/2006/relationships/control" Target="../activeX/activeX79.xml"/><Relationship Id="rId50" Type="http://schemas.openxmlformats.org/officeDocument/2006/relationships/control" Target="../activeX/activeX87.xml"/><Relationship Id="rId55" Type="http://schemas.openxmlformats.org/officeDocument/2006/relationships/image" Target="../media/image101.emf"/><Relationship Id="rId76" Type="http://schemas.openxmlformats.org/officeDocument/2006/relationships/control" Target="../activeX/activeX100.xml"/><Relationship Id="rId97" Type="http://schemas.openxmlformats.org/officeDocument/2006/relationships/image" Target="../media/image122.emf"/><Relationship Id="rId104" Type="http://schemas.openxmlformats.org/officeDocument/2006/relationships/control" Target="../activeX/activeX114.xml"/><Relationship Id="rId120" Type="http://schemas.openxmlformats.org/officeDocument/2006/relationships/control" Target="../activeX/activeX122.xml"/><Relationship Id="rId125" Type="http://schemas.openxmlformats.org/officeDocument/2006/relationships/image" Target="../media/image136.emf"/><Relationship Id="rId7" Type="http://schemas.openxmlformats.org/officeDocument/2006/relationships/image" Target="../media/image77.emf"/><Relationship Id="rId71" Type="http://schemas.openxmlformats.org/officeDocument/2006/relationships/image" Target="../media/image109.emf"/><Relationship Id="rId92" Type="http://schemas.openxmlformats.org/officeDocument/2006/relationships/control" Target="../activeX/activeX108.xml"/><Relationship Id="rId2" Type="http://schemas.openxmlformats.org/officeDocument/2006/relationships/drawing" Target="../drawings/drawing2.xml"/><Relationship Id="rId29" Type="http://schemas.openxmlformats.org/officeDocument/2006/relationships/image" Target="../media/image88.emf"/><Relationship Id="rId24" Type="http://schemas.openxmlformats.org/officeDocument/2006/relationships/control" Target="../activeX/activeX74.xml"/><Relationship Id="rId40" Type="http://schemas.openxmlformats.org/officeDocument/2006/relationships/control" Target="../activeX/activeX82.xml"/><Relationship Id="rId45" Type="http://schemas.openxmlformats.org/officeDocument/2006/relationships/image" Target="../media/image96.emf"/><Relationship Id="rId66" Type="http://schemas.openxmlformats.org/officeDocument/2006/relationships/control" Target="../activeX/activeX95.xml"/><Relationship Id="rId87" Type="http://schemas.openxmlformats.org/officeDocument/2006/relationships/image" Target="../media/image117.emf"/><Relationship Id="rId110" Type="http://schemas.openxmlformats.org/officeDocument/2006/relationships/control" Target="../activeX/activeX117.xml"/><Relationship Id="rId115" Type="http://schemas.openxmlformats.org/officeDocument/2006/relationships/image" Target="../media/image131.emf"/><Relationship Id="rId61" Type="http://schemas.openxmlformats.org/officeDocument/2006/relationships/image" Target="../media/image104.emf"/><Relationship Id="rId82" Type="http://schemas.openxmlformats.org/officeDocument/2006/relationships/control" Target="../activeX/activeX10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3:J34"/>
  <sheetViews>
    <sheetView workbookViewId="0"/>
  </sheetViews>
  <sheetFormatPr defaultRowHeight="12.75" x14ac:dyDescent="0.2"/>
  <cols>
    <col min="10" max="10" width="12" customWidth="1"/>
  </cols>
  <sheetData>
    <row r="3" spans="3:10" ht="30" x14ac:dyDescent="0.2">
      <c r="C3" s="1" t="s">
        <v>0</v>
      </c>
      <c r="D3" s="1" t="s">
        <v>1</v>
      </c>
      <c r="E3" s="1" t="s">
        <v>2</v>
      </c>
      <c r="F3" s="1" t="s">
        <v>3</v>
      </c>
      <c r="G3" s="1" t="s">
        <v>4</v>
      </c>
      <c r="H3" s="1" t="s">
        <v>5</v>
      </c>
      <c r="I3" s="1" t="s">
        <v>6</v>
      </c>
      <c r="J3" s="1" t="s">
        <v>7</v>
      </c>
    </row>
    <row r="4" spans="3:10" ht="45" x14ac:dyDescent="0.2">
      <c r="C4" s="2">
        <v>2</v>
      </c>
      <c r="D4" s="2">
        <v>2001</v>
      </c>
      <c r="E4" s="3" t="s">
        <v>8</v>
      </c>
      <c r="F4" s="2" t="s">
        <v>9</v>
      </c>
      <c r="G4" s="2" t="s">
        <v>10</v>
      </c>
      <c r="H4" s="2">
        <v>0.39760000000000001</v>
      </c>
      <c r="I4" s="2">
        <v>2.52</v>
      </c>
      <c r="J4" s="4">
        <v>42943</v>
      </c>
    </row>
    <row r="5" spans="3:10" ht="45" x14ac:dyDescent="0.2">
      <c r="C5" s="5">
        <v>33</v>
      </c>
      <c r="D5" s="5">
        <v>2003</v>
      </c>
      <c r="E5" s="6" t="s">
        <v>11</v>
      </c>
      <c r="F5" s="5" t="s">
        <v>9</v>
      </c>
      <c r="G5" s="5" t="s">
        <v>12</v>
      </c>
      <c r="H5" s="5">
        <v>0.36</v>
      </c>
      <c r="I5" s="5">
        <v>2.78</v>
      </c>
      <c r="J5" s="7">
        <v>40181</v>
      </c>
    </row>
    <row r="6" spans="3:10" ht="45" x14ac:dyDescent="0.2">
      <c r="C6" s="2">
        <v>3</v>
      </c>
      <c r="D6" s="2">
        <v>2004</v>
      </c>
      <c r="E6" s="3" t="s">
        <v>13</v>
      </c>
      <c r="F6" s="2" t="s">
        <v>9</v>
      </c>
      <c r="G6" s="2" t="s">
        <v>14</v>
      </c>
      <c r="H6" s="2">
        <v>0.36880000000000002</v>
      </c>
      <c r="I6" s="2">
        <v>2.71</v>
      </c>
      <c r="J6" s="4">
        <v>42393</v>
      </c>
    </row>
    <row r="7" spans="3:10" ht="45" x14ac:dyDescent="0.2">
      <c r="C7" s="5">
        <v>61</v>
      </c>
      <c r="D7" s="5">
        <v>2005</v>
      </c>
      <c r="E7" s="6" t="s">
        <v>15</v>
      </c>
      <c r="F7" s="5" t="s">
        <v>9</v>
      </c>
      <c r="G7" s="5" t="s">
        <v>16</v>
      </c>
      <c r="H7" s="5">
        <v>0.36659999999999998</v>
      </c>
      <c r="I7" s="5">
        <v>2.73</v>
      </c>
      <c r="J7" s="7">
        <v>41946</v>
      </c>
    </row>
    <row r="8" spans="3:10" ht="60" x14ac:dyDescent="0.2">
      <c r="C8" s="2">
        <v>128</v>
      </c>
      <c r="D8" s="2">
        <v>2005</v>
      </c>
      <c r="E8" s="3" t="s">
        <v>17</v>
      </c>
      <c r="F8" s="2" t="s">
        <v>18</v>
      </c>
      <c r="G8" s="2" t="s">
        <v>19</v>
      </c>
      <c r="H8" s="2">
        <v>1.1100000000000001</v>
      </c>
      <c r="I8" s="2">
        <v>0.9</v>
      </c>
      <c r="J8" s="4">
        <v>42940</v>
      </c>
    </row>
    <row r="9" spans="3:10" ht="45" x14ac:dyDescent="0.2">
      <c r="C9" s="5">
        <v>16</v>
      </c>
      <c r="D9" s="5">
        <v>2006</v>
      </c>
      <c r="E9" s="6" t="s">
        <v>20</v>
      </c>
      <c r="F9" s="5" t="s">
        <v>21</v>
      </c>
      <c r="G9" s="5" t="s">
        <v>22</v>
      </c>
      <c r="H9" s="5">
        <v>0.30509999999999998</v>
      </c>
      <c r="I9" s="5">
        <v>3.28</v>
      </c>
      <c r="J9" s="7">
        <v>39733</v>
      </c>
    </row>
    <row r="10" spans="3:10" ht="45" x14ac:dyDescent="0.2">
      <c r="C10" s="2">
        <v>26</v>
      </c>
      <c r="D10" s="2">
        <v>2006</v>
      </c>
      <c r="E10" s="3" t="s">
        <v>23</v>
      </c>
      <c r="F10" s="2" t="s">
        <v>9</v>
      </c>
      <c r="G10" s="2" t="s">
        <v>24</v>
      </c>
      <c r="H10" s="2">
        <v>0.35809999999999997</v>
      </c>
      <c r="I10" s="2">
        <v>2.79</v>
      </c>
      <c r="J10" s="4">
        <v>39733</v>
      </c>
    </row>
    <row r="11" spans="3:10" ht="45" x14ac:dyDescent="0.2">
      <c r="C11" s="5">
        <v>52</v>
      </c>
      <c r="D11" s="5">
        <v>2006</v>
      </c>
      <c r="E11" s="6" t="s">
        <v>25</v>
      </c>
      <c r="F11" s="5" t="s">
        <v>26</v>
      </c>
      <c r="G11" s="5" t="s">
        <v>27</v>
      </c>
      <c r="H11" s="5">
        <v>0.36399999999999999</v>
      </c>
      <c r="I11" s="5">
        <v>2.75</v>
      </c>
      <c r="J11" s="7">
        <v>41047</v>
      </c>
    </row>
    <row r="12" spans="3:10" ht="45" x14ac:dyDescent="0.2">
      <c r="C12" s="2">
        <v>29</v>
      </c>
      <c r="D12" s="2">
        <v>2006</v>
      </c>
      <c r="E12" s="3" t="s">
        <v>28</v>
      </c>
      <c r="F12" s="2" t="s">
        <v>21</v>
      </c>
      <c r="G12" s="2" t="s">
        <v>29</v>
      </c>
      <c r="H12" s="2">
        <v>0.36899999999999999</v>
      </c>
      <c r="I12" s="2">
        <v>2.71</v>
      </c>
      <c r="J12" s="4">
        <v>39733</v>
      </c>
    </row>
    <row r="13" spans="3:10" ht="45" x14ac:dyDescent="0.2">
      <c r="C13" s="5">
        <v>34</v>
      </c>
      <c r="D13" s="5">
        <v>2006</v>
      </c>
      <c r="E13" s="6" t="s">
        <v>30</v>
      </c>
      <c r="F13" s="5" t="s">
        <v>21</v>
      </c>
      <c r="G13" s="5" t="s">
        <v>31</v>
      </c>
      <c r="H13" s="5">
        <v>0.35730000000000001</v>
      </c>
      <c r="I13" s="5">
        <v>2.8</v>
      </c>
      <c r="J13" s="7">
        <v>39733</v>
      </c>
    </row>
    <row r="14" spans="3:10" ht="45" x14ac:dyDescent="0.2">
      <c r="C14" s="2">
        <v>37</v>
      </c>
      <c r="D14" s="2">
        <v>2006</v>
      </c>
      <c r="E14" s="3" t="s">
        <v>32</v>
      </c>
      <c r="F14" s="2" t="s">
        <v>9</v>
      </c>
      <c r="G14" s="2" t="s">
        <v>33</v>
      </c>
      <c r="H14" s="2">
        <v>0.37719999999999998</v>
      </c>
      <c r="I14" s="2">
        <v>2.65</v>
      </c>
      <c r="J14" s="4">
        <v>39733</v>
      </c>
    </row>
    <row r="15" spans="3:10" ht="45" x14ac:dyDescent="0.2">
      <c r="C15" s="5">
        <v>27</v>
      </c>
      <c r="D15" s="5">
        <v>2007</v>
      </c>
      <c r="E15" s="6" t="s">
        <v>34</v>
      </c>
      <c r="F15" s="5" t="s">
        <v>9</v>
      </c>
      <c r="G15" s="5" t="s">
        <v>35</v>
      </c>
      <c r="H15" s="5">
        <v>0.32719999999999999</v>
      </c>
      <c r="I15" s="5">
        <v>3.06</v>
      </c>
      <c r="J15" s="7">
        <v>40312</v>
      </c>
    </row>
    <row r="16" spans="3:10" ht="45" x14ac:dyDescent="0.2">
      <c r="C16" s="2">
        <v>31</v>
      </c>
      <c r="D16" s="2">
        <v>2007</v>
      </c>
      <c r="E16" s="3" t="s">
        <v>36</v>
      </c>
      <c r="F16" s="2" t="s">
        <v>9</v>
      </c>
      <c r="G16" s="2" t="s">
        <v>37</v>
      </c>
      <c r="H16" s="2">
        <v>0.38550000000000001</v>
      </c>
      <c r="I16" s="2">
        <v>2.59</v>
      </c>
      <c r="J16" s="4">
        <v>40458</v>
      </c>
    </row>
    <row r="17" spans="3:10" ht="45" x14ac:dyDescent="0.2">
      <c r="C17" s="5">
        <v>35</v>
      </c>
      <c r="D17" s="5">
        <v>2007</v>
      </c>
      <c r="E17" s="6" t="s">
        <v>38</v>
      </c>
      <c r="F17" s="5" t="s">
        <v>9</v>
      </c>
      <c r="G17" s="5" t="s">
        <v>39</v>
      </c>
      <c r="H17" s="5">
        <v>0.37769999999999998</v>
      </c>
      <c r="I17" s="5">
        <v>2.65</v>
      </c>
      <c r="J17" s="7">
        <v>39791</v>
      </c>
    </row>
    <row r="18" spans="3:10" ht="45" x14ac:dyDescent="0.2">
      <c r="C18" s="2">
        <v>38</v>
      </c>
      <c r="D18" s="2">
        <v>2007</v>
      </c>
      <c r="E18" s="3" t="s">
        <v>40</v>
      </c>
      <c r="F18" s="2" t="s">
        <v>9</v>
      </c>
      <c r="G18" s="2" t="s">
        <v>41</v>
      </c>
      <c r="H18" s="2">
        <v>0.38009999999999999</v>
      </c>
      <c r="I18" s="2">
        <v>2.63</v>
      </c>
      <c r="J18" s="4">
        <v>41077</v>
      </c>
    </row>
    <row r="19" spans="3:10" ht="45" x14ac:dyDescent="0.2">
      <c r="C19" s="5">
        <v>46</v>
      </c>
      <c r="D19" s="5">
        <v>2007</v>
      </c>
      <c r="E19" s="6" t="s">
        <v>42</v>
      </c>
      <c r="F19" s="5" t="s">
        <v>9</v>
      </c>
      <c r="G19" s="5" t="s">
        <v>43</v>
      </c>
      <c r="H19" s="5">
        <v>0.36149999999999999</v>
      </c>
      <c r="I19" s="5">
        <v>2.77</v>
      </c>
      <c r="J19" s="7">
        <v>40059</v>
      </c>
    </row>
    <row r="20" spans="3:10" ht="45" x14ac:dyDescent="0.2">
      <c r="C20" s="2">
        <v>59</v>
      </c>
      <c r="D20" s="2">
        <v>2007</v>
      </c>
      <c r="E20" s="3" t="s">
        <v>44</v>
      </c>
      <c r="F20" s="2" t="s">
        <v>9</v>
      </c>
      <c r="G20" s="2" t="s">
        <v>45</v>
      </c>
      <c r="H20" s="2">
        <v>0.34789999999999999</v>
      </c>
      <c r="I20" s="2">
        <v>2.87</v>
      </c>
      <c r="J20" s="4">
        <v>40530</v>
      </c>
    </row>
    <row r="21" spans="3:10" ht="45" x14ac:dyDescent="0.2">
      <c r="C21" s="5">
        <v>36</v>
      </c>
      <c r="D21" s="5">
        <v>2008</v>
      </c>
      <c r="E21" s="6" t="s">
        <v>46</v>
      </c>
      <c r="F21" s="5" t="s">
        <v>9</v>
      </c>
      <c r="G21" s="5" t="s">
        <v>47</v>
      </c>
      <c r="H21" s="5">
        <v>0.38200000000000001</v>
      </c>
      <c r="I21" s="5">
        <v>2.62</v>
      </c>
      <c r="J21" s="7">
        <v>39733</v>
      </c>
    </row>
    <row r="22" spans="3:10" ht="45" x14ac:dyDescent="0.2">
      <c r="C22" s="2">
        <v>47</v>
      </c>
      <c r="D22" s="2">
        <v>2009</v>
      </c>
      <c r="E22" s="3" t="s">
        <v>48</v>
      </c>
      <c r="F22" s="2" t="s">
        <v>9</v>
      </c>
      <c r="G22" s="2" t="s">
        <v>49</v>
      </c>
      <c r="H22" s="2">
        <v>0.37709999999999999</v>
      </c>
      <c r="I22" s="2">
        <v>2.65</v>
      </c>
      <c r="J22" s="4">
        <v>40394</v>
      </c>
    </row>
    <row r="23" spans="3:10" ht="45" x14ac:dyDescent="0.2">
      <c r="C23" s="5">
        <v>48</v>
      </c>
      <c r="D23" s="5">
        <v>2009</v>
      </c>
      <c r="E23" s="6" t="s">
        <v>50</v>
      </c>
      <c r="F23" s="5" t="s">
        <v>9</v>
      </c>
      <c r="G23" s="5" t="s">
        <v>51</v>
      </c>
      <c r="H23" s="5">
        <v>0.3553</v>
      </c>
      <c r="I23" s="5">
        <v>2.81</v>
      </c>
      <c r="J23" s="7">
        <v>39878</v>
      </c>
    </row>
    <row r="24" spans="3:10" ht="45" x14ac:dyDescent="0.2">
      <c r="C24" s="2">
        <v>49</v>
      </c>
      <c r="D24" s="2">
        <v>2009</v>
      </c>
      <c r="E24" s="3" t="s">
        <v>52</v>
      </c>
      <c r="F24" s="2" t="s">
        <v>9</v>
      </c>
      <c r="G24" s="2" t="s">
        <v>53</v>
      </c>
      <c r="H24" s="2">
        <v>0.37469999999999998</v>
      </c>
      <c r="I24" s="2">
        <v>2.67</v>
      </c>
      <c r="J24" s="4">
        <v>40566</v>
      </c>
    </row>
    <row r="25" spans="3:10" ht="45" x14ac:dyDescent="0.2">
      <c r="C25" s="5">
        <v>50</v>
      </c>
      <c r="D25" s="5">
        <v>2009</v>
      </c>
      <c r="E25" s="6" t="s">
        <v>54</v>
      </c>
      <c r="F25" s="5" t="s">
        <v>9</v>
      </c>
      <c r="G25" s="5" t="s">
        <v>55</v>
      </c>
      <c r="H25" s="5">
        <v>0.37419999999999998</v>
      </c>
      <c r="I25" s="5">
        <v>2.67</v>
      </c>
      <c r="J25" s="7">
        <v>39893</v>
      </c>
    </row>
    <row r="26" spans="3:10" ht="45" x14ac:dyDescent="0.2">
      <c r="C26" s="2">
        <v>51</v>
      </c>
      <c r="D26" s="2">
        <v>2009</v>
      </c>
      <c r="E26" s="3" t="s">
        <v>56</v>
      </c>
      <c r="F26" s="2" t="s">
        <v>9</v>
      </c>
      <c r="G26" s="2" t="s">
        <v>57</v>
      </c>
      <c r="H26" s="2">
        <v>0.38040000000000002</v>
      </c>
      <c r="I26" s="2">
        <v>2.63</v>
      </c>
      <c r="J26" s="4">
        <v>39980</v>
      </c>
    </row>
    <row r="27" spans="3:10" ht="45" x14ac:dyDescent="0.2">
      <c r="C27" s="5">
        <v>57</v>
      </c>
      <c r="D27" s="5">
        <v>2010</v>
      </c>
      <c r="E27" s="6" t="s">
        <v>58</v>
      </c>
      <c r="F27" s="5" t="s">
        <v>21</v>
      </c>
      <c r="G27" s="5" t="s">
        <v>59</v>
      </c>
      <c r="H27" s="5">
        <v>0.38379999999999997</v>
      </c>
      <c r="I27" s="5">
        <v>2.61</v>
      </c>
      <c r="J27" s="7">
        <v>40566</v>
      </c>
    </row>
    <row r="28" spans="3:10" ht="45" x14ac:dyDescent="0.2">
      <c r="C28" s="2">
        <v>60</v>
      </c>
      <c r="D28" s="2">
        <v>2010</v>
      </c>
      <c r="E28" s="3" t="s">
        <v>60</v>
      </c>
      <c r="F28" s="2" t="s">
        <v>9</v>
      </c>
      <c r="G28" s="2" t="s">
        <v>61</v>
      </c>
      <c r="H28" s="2">
        <v>0.37409999999999999</v>
      </c>
      <c r="I28" s="2">
        <v>2.67</v>
      </c>
      <c r="J28" s="4">
        <v>40566</v>
      </c>
    </row>
    <row r="29" spans="3:10" ht="45" x14ac:dyDescent="0.2">
      <c r="C29" s="5">
        <v>62</v>
      </c>
      <c r="D29" s="5">
        <v>2012</v>
      </c>
      <c r="E29" s="6" t="s">
        <v>62</v>
      </c>
      <c r="F29" s="5" t="s">
        <v>9</v>
      </c>
      <c r="G29" s="5" t="s">
        <v>63</v>
      </c>
      <c r="H29" s="5">
        <v>0.37940000000000002</v>
      </c>
      <c r="I29" s="5">
        <v>2.64</v>
      </c>
      <c r="J29" s="7">
        <v>41409</v>
      </c>
    </row>
    <row r="30" spans="3:10" ht="45" x14ac:dyDescent="0.2">
      <c r="C30" s="2">
        <v>63</v>
      </c>
      <c r="D30" s="2">
        <v>2013</v>
      </c>
      <c r="E30" s="3" t="s">
        <v>64</v>
      </c>
      <c r="F30" s="2" t="s">
        <v>9</v>
      </c>
      <c r="G30" s="2" t="s">
        <v>65</v>
      </c>
      <c r="H30" s="2">
        <v>0.36570000000000003</v>
      </c>
      <c r="I30" s="2">
        <v>2.73</v>
      </c>
      <c r="J30" s="4">
        <v>41576</v>
      </c>
    </row>
    <row r="31" spans="3:10" ht="60" x14ac:dyDescent="0.2">
      <c r="C31" s="5">
        <v>64</v>
      </c>
      <c r="D31" s="5">
        <v>2014</v>
      </c>
      <c r="E31" s="6" t="s">
        <v>66</v>
      </c>
      <c r="F31" s="5" t="s">
        <v>67</v>
      </c>
      <c r="G31" s="5" t="s">
        <v>68</v>
      </c>
      <c r="H31" s="5">
        <v>0.36720000000000003</v>
      </c>
      <c r="I31" s="5">
        <v>2.72</v>
      </c>
      <c r="J31" s="7">
        <v>42944</v>
      </c>
    </row>
    <row r="32" spans="3:10" ht="45" x14ac:dyDescent="0.2">
      <c r="C32" s="2">
        <v>68</v>
      </c>
      <c r="D32" s="2">
        <v>2015</v>
      </c>
      <c r="E32" s="3" t="s">
        <v>69</v>
      </c>
      <c r="F32" s="2" t="s">
        <v>70</v>
      </c>
      <c r="G32" s="2" t="s">
        <v>71</v>
      </c>
      <c r="H32" s="2">
        <v>0.36780000000000002</v>
      </c>
      <c r="I32" s="2">
        <v>2.72</v>
      </c>
      <c r="J32" s="4">
        <v>42883</v>
      </c>
    </row>
    <row r="33" spans="3:10" ht="60" x14ac:dyDescent="0.2">
      <c r="C33" s="5">
        <v>65</v>
      </c>
      <c r="D33" s="5">
        <v>2016</v>
      </c>
      <c r="E33" s="6" t="s">
        <v>72</v>
      </c>
      <c r="F33" s="5" t="s">
        <v>73</v>
      </c>
      <c r="G33" s="5" t="s">
        <v>74</v>
      </c>
      <c r="H33" s="5">
        <v>0.40710000000000002</v>
      </c>
      <c r="I33" s="5">
        <v>2.46</v>
      </c>
      <c r="J33" s="7">
        <v>42883</v>
      </c>
    </row>
    <row r="34" spans="3:10" ht="60" x14ac:dyDescent="0.2">
      <c r="C34" s="2">
        <v>98</v>
      </c>
      <c r="D34" s="2">
        <v>2017</v>
      </c>
      <c r="E34" s="3" t="s">
        <v>75</v>
      </c>
      <c r="F34" s="2" t="s">
        <v>76</v>
      </c>
      <c r="G34" s="2" t="s">
        <v>77</v>
      </c>
      <c r="H34" s="2">
        <v>0.38229999999999997</v>
      </c>
      <c r="I34" s="2">
        <v>2.62</v>
      </c>
      <c r="J34" s="4">
        <v>42944</v>
      </c>
    </row>
  </sheetData>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F3:F32"/>
  <sheetViews>
    <sheetView workbookViewId="0"/>
  </sheetViews>
  <sheetFormatPr defaultRowHeight="12.75" x14ac:dyDescent="0.2"/>
  <sheetData>
    <row r="3" spans="6:6" ht="15" x14ac:dyDescent="0.2">
      <c r="F3" s="2">
        <v>2.52</v>
      </c>
    </row>
    <row r="4" spans="6:6" ht="15" x14ac:dyDescent="0.2">
      <c r="F4" s="5">
        <v>2.78</v>
      </c>
    </row>
    <row r="5" spans="6:6" ht="15" x14ac:dyDescent="0.2">
      <c r="F5" s="2">
        <v>2.71</v>
      </c>
    </row>
    <row r="6" spans="6:6" ht="15" x14ac:dyDescent="0.2">
      <c r="F6" s="5">
        <v>2.73</v>
      </c>
    </row>
    <row r="7" spans="6:6" ht="15" x14ac:dyDescent="0.2">
      <c r="F7" s="2">
        <v>2.79</v>
      </c>
    </row>
    <row r="8" spans="6:6" ht="15" x14ac:dyDescent="0.2">
      <c r="F8" s="5">
        <v>2.75</v>
      </c>
    </row>
    <row r="9" spans="6:6" ht="15" x14ac:dyDescent="0.2">
      <c r="F9" s="2">
        <v>2.71</v>
      </c>
    </row>
    <row r="10" spans="6:6" ht="15" x14ac:dyDescent="0.2">
      <c r="F10" s="5">
        <v>2.8</v>
      </c>
    </row>
    <row r="11" spans="6:6" ht="15" x14ac:dyDescent="0.2">
      <c r="F11" s="2">
        <v>2.65</v>
      </c>
    </row>
    <row r="12" spans="6:6" ht="15" x14ac:dyDescent="0.2">
      <c r="F12" s="5">
        <v>3.06</v>
      </c>
    </row>
    <row r="13" spans="6:6" ht="15" x14ac:dyDescent="0.2">
      <c r="F13" s="2">
        <v>2.59</v>
      </c>
    </row>
    <row r="14" spans="6:6" ht="15" x14ac:dyDescent="0.2">
      <c r="F14" s="5">
        <v>2.65</v>
      </c>
    </row>
    <row r="15" spans="6:6" ht="15" x14ac:dyDescent="0.2">
      <c r="F15" s="2">
        <v>2.63</v>
      </c>
    </row>
    <row r="16" spans="6:6" ht="15" x14ac:dyDescent="0.2">
      <c r="F16" s="5">
        <v>2.77</v>
      </c>
    </row>
    <row r="17" spans="6:6" ht="15" x14ac:dyDescent="0.2">
      <c r="F17" s="2">
        <v>2.87</v>
      </c>
    </row>
    <row r="18" spans="6:6" ht="15" x14ac:dyDescent="0.2">
      <c r="F18" s="5">
        <v>2.62</v>
      </c>
    </row>
    <row r="19" spans="6:6" ht="15" x14ac:dyDescent="0.2">
      <c r="F19" s="2">
        <v>2.65</v>
      </c>
    </row>
    <row r="20" spans="6:6" ht="15" x14ac:dyDescent="0.2">
      <c r="F20" s="5">
        <v>2.81</v>
      </c>
    </row>
    <row r="21" spans="6:6" ht="15" x14ac:dyDescent="0.2">
      <c r="F21" s="2">
        <v>2.67</v>
      </c>
    </row>
    <row r="22" spans="6:6" ht="15" x14ac:dyDescent="0.2">
      <c r="F22" s="5">
        <v>2.67</v>
      </c>
    </row>
    <row r="23" spans="6:6" ht="15" x14ac:dyDescent="0.2">
      <c r="F23" s="2">
        <v>2.63</v>
      </c>
    </row>
    <row r="24" spans="6:6" ht="15" x14ac:dyDescent="0.2">
      <c r="F24" s="5">
        <v>2.61</v>
      </c>
    </row>
    <row r="25" spans="6:6" ht="15" x14ac:dyDescent="0.2">
      <c r="F25" s="2">
        <v>2.67</v>
      </c>
    </row>
    <row r="26" spans="6:6" ht="15" x14ac:dyDescent="0.2">
      <c r="F26" s="5">
        <v>2.64</v>
      </c>
    </row>
    <row r="27" spans="6:6" ht="15" x14ac:dyDescent="0.2">
      <c r="F27" s="2">
        <v>2.73</v>
      </c>
    </row>
    <row r="28" spans="6:6" ht="15" x14ac:dyDescent="0.2">
      <c r="F28" s="5">
        <v>2.72</v>
      </c>
    </row>
    <row r="29" spans="6:6" ht="15" x14ac:dyDescent="0.2">
      <c r="F29" s="2">
        <v>2.72</v>
      </c>
    </row>
    <row r="30" spans="6:6" ht="15" x14ac:dyDescent="0.2">
      <c r="F30" s="5">
        <v>2.46</v>
      </c>
    </row>
    <row r="31" spans="6:6" ht="15" x14ac:dyDescent="0.2">
      <c r="F31" s="2">
        <v>2.62</v>
      </c>
    </row>
    <row r="32" spans="6:6" x14ac:dyDescent="0.2">
      <c r="F32">
        <f>SUM(F3:F31)/29</f>
        <v>2.6975862068965517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ransitionEvaluation="1" transitionEntry="1" codeName="Sheet1">
    <pageSetUpPr fitToPage="1"/>
  </sheetPr>
  <dimension ref="B1:AA309"/>
  <sheetViews>
    <sheetView showGridLines="0" topLeftCell="C178" zoomScale="85" zoomScaleNormal="85" workbookViewId="0">
      <selection activeCell="V189" sqref="V189"/>
    </sheetView>
  </sheetViews>
  <sheetFormatPr defaultRowHeight="12.75" x14ac:dyDescent="0.2"/>
  <sheetData>
    <row r="1" spans="2:18" ht="270" x14ac:dyDescent="0.2">
      <c r="B1" s="8" t="s">
        <v>79</v>
      </c>
      <c r="C1" s="11" t="s">
        <v>82</v>
      </c>
      <c r="D1" s="12"/>
      <c r="E1" s="15" t="s">
        <v>87</v>
      </c>
      <c r="F1" s="25" t="s">
        <v>90</v>
      </c>
      <c r="G1" s="128" t="s">
        <v>91</v>
      </c>
      <c r="H1" s="129"/>
      <c r="I1" s="129"/>
      <c r="J1" s="129"/>
      <c r="K1" s="129"/>
      <c r="L1" s="129"/>
      <c r="M1" s="129"/>
      <c r="N1" s="129"/>
      <c r="O1" s="129"/>
      <c r="P1" s="130"/>
    </row>
    <row r="2" spans="2:18" ht="30" x14ac:dyDescent="0.25">
      <c r="B2" s="9" t="s">
        <v>80</v>
      </c>
      <c r="C2" s="13"/>
      <c r="D2" s="14"/>
      <c r="E2" s="16"/>
      <c r="F2" s="26" t="s">
        <v>92</v>
      </c>
      <c r="G2" s="20">
        <v>34</v>
      </c>
      <c r="H2" s="21">
        <v>50</v>
      </c>
      <c r="I2" s="20">
        <v>63</v>
      </c>
      <c r="J2" s="20">
        <v>76</v>
      </c>
      <c r="K2" s="21">
        <v>88</v>
      </c>
      <c r="L2" s="20">
        <v>145</v>
      </c>
      <c r="M2" s="20">
        <v>252</v>
      </c>
      <c r="N2" s="20">
        <v>342</v>
      </c>
      <c r="O2" s="21">
        <v>421</v>
      </c>
      <c r="P2" s="27">
        <v>493</v>
      </c>
      <c r="R2" s="72" t="s">
        <v>180</v>
      </c>
    </row>
    <row r="3" spans="2:18" ht="28.5" x14ac:dyDescent="0.2">
      <c r="B3" s="9" t="s">
        <v>81</v>
      </c>
      <c r="C3" s="13" t="s">
        <v>83</v>
      </c>
      <c r="D3" s="14"/>
      <c r="E3" s="17" t="s">
        <v>88</v>
      </c>
      <c r="F3" s="26" t="s">
        <v>93</v>
      </c>
      <c r="G3" s="20">
        <v>-34</v>
      </c>
      <c r="H3" s="21">
        <v>-53</v>
      </c>
      <c r="I3" s="20">
        <v>-72</v>
      </c>
      <c r="J3" s="20">
        <v>-88</v>
      </c>
      <c r="K3" s="21">
        <v>-107</v>
      </c>
      <c r="L3" s="20">
        <v>-187</v>
      </c>
      <c r="M3" s="20">
        <v>-399</v>
      </c>
      <c r="N3" s="20">
        <v>-632</v>
      </c>
      <c r="O3" s="21">
        <v>-882</v>
      </c>
      <c r="P3" s="27">
        <v>-1132</v>
      </c>
    </row>
    <row r="4" spans="2:18" ht="30" x14ac:dyDescent="0.2">
      <c r="B4" s="9"/>
      <c r="C4" s="13" t="s">
        <v>84</v>
      </c>
      <c r="D4" s="14"/>
      <c r="E4" s="16" t="s">
        <v>89</v>
      </c>
      <c r="F4" s="28" t="s">
        <v>94</v>
      </c>
      <c r="G4" s="22">
        <v>-34</v>
      </c>
      <c r="H4" s="22">
        <v>-27</v>
      </c>
      <c r="I4" s="22">
        <v>-24</v>
      </c>
      <c r="J4" s="22">
        <v>-22</v>
      </c>
      <c r="K4" s="22">
        <v>-21</v>
      </c>
      <c r="L4" s="22">
        <v>-19</v>
      </c>
      <c r="M4" s="22">
        <v>-20</v>
      </c>
      <c r="N4" s="22">
        <v>-21</v>
      </c>
      <c r="O4" s="22">
        <v>-22</v>
      </c>
      <c r="P4" s="29">
        <v>-23</v>
      </c>
    </row>
    <row r="5" spans="2:18" ht="30" x14ac:dyDescent="0.2">
      <c r="B5" s="9"/>
      <c r="C5" s="13" t="s">
        <v>85</v>
      </c>
      <c r="D5" s="14"/>
      <c r="E5" s="18"/>
      <c r="F5" s="26" t="s">
        <v>95</v>
      </c>
      <c r="G5" s="20">
        <v>0.93</v>
      </c>
      <c r="H5" s="21">
        <v>0.72</v>
      </c>
      <c r="I5" s="20">
        <v>0.66</v>
      </c>
      <c r="J5" s="20">
        <v>0.6</v>
      </c>
      <c r="K5" s="21">
        <v>0.57999999999999996</v>
      </c>
      <c r="L5" s="20">
        <v>0.51</v>
      </c>
      <c r="M5" s="20">
        <v>0.55000000000000004</v>
      </c>
      <c r="N5" s="20">
        <v>0.57999999999999996</v>
      </c>
      <c r="O5" s="21">
        <v>0.6</v>
      </c>
      <c r="P5" s="27">
        <v>0.62</v>
      </c>
    </row>
    <row r="6" spans="2:18" ht="28.5" x14ac:dyDescent="0.2">
      <c r="B6" s="9"/>
      <c r="C6" s="13" t="s">
        <v>86</v>
      </c>
      <c r="D6" s="14"/>
      <c r="E6" s="18"/>
      <c r="F6" s="30" t="s">
        <v>96</v>
      </c>
      <c r="G6" s="23">
        <v>1</v>
      </c>
      <c r="H6" s="24">
        <v>1.1000000000000001</v>
      </c>
      <c r="I6" s="23">
        <v>1.1000000000000001</v>
      </c>
      <c r="J6" s="23">
        <v>1.2</v>
      </c>
      <c r="K6" s="24">
        <v>1.2</v>
      </c>
      <c r="L6" s="23">
        <v>1.3</v>
      </c>
      <c r="M6" s="23">
        <v>1.6</v>
      </c>
      <c r="N6" s="23">
        <v>1.8</v>
      </c>
      <c r="O6" s="24">
        <v>2.1</v>
      </c>
      <c r="P6" s="31">
        <v>2.2999999999999998</v>
      </c>
    </row>
    <row r="7" spans="2:18" ht="15" x14ac:dyDescent="0.2">
      <c r="B7" s="9"/>
      <c r="C7" s="13" t="s">
        <v>78</v>
      </c>
      <c r="D7" s="14"/>
      <c r="E7" s="18"/>
      <c r="F7" s="115"/>
      <c r="G7" s="116"/>
      <c r="H7" s="116"/>
      <c r="I7" s="116"/>
      <c r="J7" s="116"/>
      <c r="K7" s="116"/>
      <c r="L7" s="116"/>
      <c r="M7" s="116"/>
      <c r="N7" s="116"/>
      <c r="O7" s="116"/>
      <c r="P7" s="117"/>
    </row>
    <row r="8" spans="2:18" ht="15" x14ac:dyDescent="0.2">
      <c r="B8" s="9"/>
      <c r="C8" s="13">
        <v>190.8</v>
      </c>
      <c r="D8" s="14"/>
      <c r="E8" s="18"/>
      <c r="F8" s="122"/>
      <c r="G8" s="123"/>
      <c r="H8" s="123"/>
      <c r="I8" s="123"/>
      <c r="J8" s="123"/>
      <c r="K8" s="123"/>
      <c r="L8" s="123"/>
      <c r="M8" s="123"/>
      <c r="N8" s="123"/>
      <c r="O8" s="123"/>
      <c r="P8" s="124"/>
    </row>
    <row r="9" spans="2:18" ht="15" x14ac:dyDescent="0.2">
      <c r="B9" s="9"/>
      <c r="C9" s="118"/>
      <c r="D9" s="119"/>
      <c r="E9" s="18"/>
      <c r="F9" s="122"/>
      <c r="G9" s="123"/>
      <c r="H9" s="123"/>
      <c r="I9" s="123"/>
      <c r="J9" s="123"/>
      <c r="K9" s="123"/>
      <c r="L9" s="123"/>
      <c r="M9" s="123"/>
      <c r="N9" s="123"/>
      <c r="O9" s="123"/>
      <c r="P9" s="124"/>
    </row>
    <row r="10" spans="2:18" ht="15" x14ac:dyDescent="0.2">
      <c r="B10" s="10"/>
      <c r="C10" s="120"/>
      <c r="D10" s="121"/>
      <c r="E10" s="19"/>
      <c r="F10" s="125"/>
      <c r="G10" s="126"/>
      <c r="H10" s="126"/>
      <c r="I10" s="126"/>
      <c r="J10" s="126"/>
      <c r="K10" s="126"/>
      <c r="L10" s="126"/>
      <c r="M10" s="126"/>
      <c r="N10" s="126"/>
      <c r="O10" s="126"/>
      <c r="P10" s="127"/>
    </row>
    <row r="11" spans="2:18" ht="409.5" x14ac:dyDescent="0.2">
      <c r="B11" s="8" t="s">
        <v>97</v>
      </c>
      <c r="C11" s="11" t="s">
        <v>100</v>
      </c>
      <c r="D11" s="12"/>
      <c r="E11" s="15" t="s">
        <v>103</v>
      </c>
      <c r="F11" s="25" t="s">
        <v>90</v>
      </c>
      <c r="G11" s="128" t="s">
        <v>91</v>
      </c>
      <c r="H11" s="129"/>
      <c r="I11" s="129"/>
      <c r="J11" s="129"/>
      <c r="K11" s="129"/>
      <c r="L11" s="129"/>
      <c r="M11" s="129"/>
      <c r="N11" s="129"/>
      <c r="O11" s="129"/>
      <c r="P11" s="130"/>
    </row>
    <row r="12" spans="2:18" ht="15" x14ac:dyDescent="0.2">
      <c r="B12" s="9" t="s">
        <v>98</v>
      </c>
      <c r="C12" s="13"/>
      <c r="D12" s="14"/>
      <c r="E12" s="16"/>
      <c r="F12" s="26" t="s">
        <v>92</v>
      </c>
      <c r="G12" s="20">
        <v>34</v>
      </c>
      <c r="H12" s="21">
        <v>50</v>
      </c>
      <c r="I12" s="20">
        <v>67</v>
      </c>
      <c r="J12" s="20">
        <v>82</v>
      </c>
      <c r="K12" s="21">
        <v>97</v>
      </c>
      <c r="L12" s="20">
        <v>167</v>
      </c>
      <c r="M12" s="20">
        <v>307</v>
      </c>
      <c r="N12" s="20">
        <v>425</v>
      </c>
      <c r="O12" s="21">
        <v>532</v>
      </c>
      <c r="P12" s="27">
        <v>632</v>
      </c>
    </row>
    <row r="13" spans="2:18" ht="28.5" x14ac:dyDescent="0.2">
      <c r="B13" s="9" t="s">
        <v>99</v>
      </c>
      <c r="C13" s="13" t="s">
        <v>83</v>
      </c>
      <c r="D13" s="14"/>
      <c r="E13" s="17" t="s">
        <v>88</v>
      </c>
      <c r="F13" s="26" t="s">
        <v>93</v>
      </c>
      <c r="G13" s="20">
        <v>-34</v>
      </c>
      <c r="H13" s="21">
        <v>-61</v>
      </c>
      <c r="I13" s="20">
        <v>-90</v>
      </c>
      <c r="J13" s="20">
        <v>-115</v>
      </c>
      <c r="K13" s="21">
        <v>-142</v>
      </c>
      <c r="L13" s="20">
        <v>-264</v>
      </c>
      <c r="M13" s="20">
        <v>-529</v>
      </c>
      <c r="N13" s="20">
        <v>-847</v>
      </c>
      <c r="O13" s="21">
        <v>-1159</v>
      </c>
      <c r="P13" s="27">
        <v>-1462</v>
      </c>
    </row>
    <row r="14" spans="2:18" ht="60" x14ac:dyDescent="0.2">
      <c r="B14" s="9"/>
      <c r="C14" s="13" t="s">
        <v>101</v>
      </c>
      <c r="D14" s="14"/>
      <c r="E14" s="16" t="s">
        <v>104</v>
      </c>
      <c r="F14" s="28" t="s">
        <v>94</v>
      </c>
      <c r="G14" s="22">
        <v>-34</v>
      </c>
      <c r="H14" s="22">
        <v>-31</v>
      </c>
      <c r="I14" s="22">
        <v>-30</v>
      </c>
      <c r="J14" s="22">
        <v>-29</v>
      </c>
      <c r="K14" s="22">
        <v>-28</v>
      </c>
      <c r="L14" s="22">
        <v>-26</v>
      </c>
      <c r="M14" s="22">
        <v>-27</v>
      </c>
      <c r="N14" s="22">
        <v>-28</v>
      </c>
      <c r="O14" s="22">
        <v>-29</v>
      </c>
      <c r="P14" s="29">
        <v>-29</v>
      </c>
    </row>
    <row r="15" spans="2:18" ht="30" x14ac:dyDescent="0.2">
      <c r="B15" s="9"/>
      <c r="C15" s="13" t="s">
        <v>102</v>
      </c>
      <c r="D15" s="14"/>
      <c r="E15" s="18"/>
      <c r="F15" s="26" t="s">
        <v>95</v>
      </c>
      <c r="G15" s="20">
        <v>0.93</v>
      </c>
      <c r="H15" s="21">
        <v>0.83</v>
      </c>
      <c r="I15" s="20">
        <v>0.82</v>
      </c>
      <c r="J15" s="20">
        <v>0.79</v>
      </c>
      <c r="K15" s="21">
        <v>0.78</v>
      </c>
      <c r="L15" s="20">
        <v>0.72</v>
      </c>
      <c r="M15" s="20">
        <v>0.72</v>
      </c>
      <c r="N15" s="20">
        <v>0.77</v>
      </c>
      <c r="O15" s="21">
        <v>0.79</v>
      </c>
      <c r="P15" s="27">
        <v>0.8</v>
      </c>
    </row>
    <row r="16" spans="2:18" ht="28.5" x14ac:dyDescent="0.2">
      <c r="B16" s="9"/>
      <c r="C16" s="13" t="s">
        <v>86</v>
      </c>
      <c r="D16" s="14"/>
      <c r="E16" s="18"/>
      <c r="F16" s="30" t="s">
        <v>96</v>
      </c>
      <c r="G16" s="23">
        <v>1</v>
      </c>
      <c r="H16" s="24">
        <v>1.2</v>
      </c>
      <c r="I16" s="23">
        <v>1.3</v>
      </c>
      <c r="J16" s="23">
        <v>1.4</v>
      </c>
      <c r="K16" s="24">
        <v>1.5</v>
      </c>
      <c r="L16" s="23">
        <v>1.6</v>
      </c>
      <c r="M16" s="23">
        <v>1.7</v>
      </c>
      <c r="N16" s="23">
        <v>2</v>
      </c>
      <c r="O16" s="24">
        <v>2.2000000000000002</v>
      </c>
      <c r="P16" s="31">
        <v>2.2999999999999998</v>
      </c>
    </row>
    <row r="17" spans="2:16" ht="15" x14ac:dyDescent="0.2">
      <c r="B17" s="9"/>
      <c r="C17" s="13" t="s">
        <v>78</v>
      </c>
      <c r="D17" s="14"/>
      <c r="E17" s="18"/>
      <c r="F17" s="115"/>
      <c r="G17" s="116"/>
      <c r="H17" s="116"/>
      <c r="I17" s="116"/>
      <c r="J17" s="116"/>
      <c r="K17" s="116"/>
      <c r="L17" s="116"/>
      <c r="M17" s="116"/>
      <c r="N17" s="116"/>
      <c r="O17" s="116"/>
      <c r="P17" s="117"/>
    </row>
    <row r="18" spans="2:16" ht="15" x14ac:dyDescent="0.2">
      <c r="B18" s="9"/>
      <c r="C18" s="13">
        <v>197.2</v>
      </c>
      <c r="D18" s="14"/>
      <c r="E18" s="18"/>
      <c r="F18" s="122"/>
      <c r="G18" s="123"/>
      <c r="H18" s="123"/>
      <c r="I18" s="123"/>
      <c r="J18" s="123"/>
      <c r="K18" s="123"/>
      <c r="L18" s="123"/>
      <c r="M18" s="123"/>
      <c r="N18" s="123"/>
      <c r="O18" s="123"/>
      <c r="P18" s="124"/>
    </row>
    <row r="19" spans="2:16" ht="15" x14ac:dyDescent="0.2">
      <c r="B19" s="9"/>
      <c r="C19" s="118"/>
      <c r="D19" s="119"/>
      <c r="E19" s="18"/>
      <c r="F19" s="122"/>
      <c r="G19" s="123"/>
      <c r="H19" s="123"/>
      <c r="I19" s="123"/>
      <c r="J19" s="123"/>
      <c r="K19" s="123"/>
      <c r="L19" s="123"/>
      <c r="M19" s="123"/>
      <c r="N19" s="123"/>
      <c r="O19" s="123"/>
      <c r="P19" s="124"/>
    </row>
    <row r="20" spans="2:16" ht="15" x14ac:dyDescent="0.2">
      <c r="B20" s="10"/>
      <c r="C20" s="120"/>
      <c r="D20" s="121"/>
      <c r="E20" s="19"/>
      <c r="F20" s="125"/>
      <c r="G20" s="126"/>
      <c r="H20" s="126"/>
      <c r="I20" s="126"/>
      <c r="J20" s="126"/>
      <c r="K20" s="126"/>
      <c r="L20" s="126"/>
      <c r="M20" s="126"/>
      <c r="N20" s="126"/>
      <c r="O20" s="126"/>
      <c r="P20" s="127"/>
    </row>
    <row r="21" spans="2:16" ht="360" x14ac:dyDescent="0.2">
      <c r="B21" s="8" t="s">
        <v>105</v>
      </c>
      <c r="C21" s="11" t="s">
        <v>100</v>
      </c>
      <c r="D21" s="12"/>
      <c r="E21" s="15" t="s">
        <v>110</v>
      </c>
      <c r="F21" s="25" t="s">
        <v>90</v>
      </c>
      <c r="G21" s="128" t="s">
        <v>91</v>
      </c>
      <c r="H21" s="129"/>
      <c r="I21" s="129"/>
      <c r="J21" s="129"/>
      <c r="K21" s="129"/>
      <c r="L21" s="129"/>
      <c r="M21" s="129"/>
      <c r="N21" s="129"/>
      <c r="O21" s="129"/>
      <c r="P21" s="130"/>
    </row>
    <row r="22" spans="2:16" ht="30" x14ac:dyDescent="0.2">
      <c r="B22" s="9" t="s">
        <v>106</v>
      </c>
      <c r="C22" s="13"/>
      <c r="D22" s="14"/>
      <c r="E22" s="16"/>
      <c r="F22" s="26" t="s">
        <v>92</v>
      </c>
      <c r="G22" s="20">
        <v>28</v>
      </c>
      <c r="H22" s="21">
        <v>49</v>
      </c>
      <c r="I22" s="20">
        <v>66</v>
      </c>
      <c r="J22" s="20">
        <v>82</v>
      </c>
      <c r="K22" s="21">
        <v>98</v>
      </c>
      <c r="L22" s="20">
        <v>172</v>
      </c>
      <c r="M22" s="20">
        <v>323</v>
      </c>
      <c r="N22" s="20">
        <v>451</v>
      </c>
      <c r="O22" s="21">
        <v>561</v>
      </c>
      <c r="P22" s="27">
        <v>661</v>
      </c>
    </row>
    <row r="23" spans="2:16" ht="28.5" x14ac:dyDescent="0.2">
      <c r="B23" s="9" t="s">
        <v>107</v>
      </c>
      <c r="C23" s="13" t="s">
        <v>83</v>
      </c>
      <c r="D23" s="14"/>
      <c r="E23" s="17" t="s">
        <v>88</v>
      </c>
      <c r="F23" s="26" t="s">
        <v>93</v>
      </c>
      <c r="G23" s="20">
        <v>-32</v>
      </c>
      <c r="H23" s="21">
        <v>-59</v>
      </c>
      <c r="I23" s="20">
        <v>-80</v>
      </c>
      <c r="J23" s="20">
        <v>-108</v>
      </c>
      <c r="K23" s="21">
        <v>-132</v>
      </c>
      <c r="L23" s="20">
        <v>-251</v>
      </c>
      <c r="M23" s="20">
        <v>-492</v>
      </c>
      <c r="N23" s="20">
        <v>-774</v>
      </c>
      <c r="O23" s="21">
        <v>-1060</v>
      </c>
      <c r="P23" s="27">
        <v>-1335</v>
      </c>
    </row>
    <row r="24" spans="2:16" ht="30" x14ac:dyDescent="0.2">
      <c r="B24" s="9"/>
      <c r="C24" s="13" t="s">
        <v>101</v>
      </c>
      <c r="D24" s="14"/>
      <c r="E24" s="18"/>
      <c r="F24" s="28" t="s">
        <v>94</v>
      </c>
      <c r="G24" s="22">
        <v>-32</v>
      </c>
      <c r="H24" s="22">
        <v>-30</v>
      </c>
      <c r="I24" s="22">
        <v>-27</v>
      </c>
      <c r="J24" s="22">
        <v>-27</v>
      </c>
      <c r="K24" s="22">
        <v>-26</v>
      </c>
      <c r="L24" s="22">
        <v>-25</v>
      </c>
      <c r="M24" s="22">
        <v>-25</v>
      </c>
      <c r="N24" s="22">
        <v>-26</v>
      </c>
      <c r="O24" s="22">
        <v>-27</v>
      </c>
      <c r="P24" s="29">
        <v>-27</v>
      </c>
    </row>
    <row r="25" spans="2:16" ht="30" x14ac:dyDescent="0.2">
      <c r="B25" s="9"/>
      <c r="C25" s="13" t="s">
        <v>102</v>
      </c>
      <c r="D25" s="14"/>
      <c r="E25" s="18"/>
      <c r="F25" s="26" t="s">
        <v>95</v>
      </c>
      <c r="G25" s="20">
        <v>0.87</v>
      </c>
      <c r="H25" s="21">
        <v>0.81</v>
      </c>
      <c r="I25" s="20">
        <v>0.73</v>
      </c>
      <c r="J25" s="20">
        <v>0.74</v>
      </c>
      <c r="K25" s="21">
        <v>0.72</v>
      </c>
      <c r="L25" s="20">
        <v>0.69</v>
      </c>
      <c r="M25" s="20">
        <v>0.67</v>
      </c>
      <c r="N25" s="20">
        <v>0.7</v>
      </c>
      <c r="O25" s="21">
        <v>0.72</v>
      </c>
      <c r="P25" s="27">
        <v>0.73</v>
      </c>
    </row>
    <row r="26" spans="2:16" ht="30" x14ac:dyDescent="0.2">
      <c r="B26" s="9"/>
      <c r="C26" s="13" t="s">
        <v>108</v>
      </c>
      <c r="D26" s="14"/>
      <c r="E26" s="18"/>
      <c r="F26" s="30" t="s">
        <v>96</v>
      </c>
      <c r="G26" s="23">
        <v>1.1000000000000001</v>
      </c>
      <c r="H26" s="24">
        <v>1.2</v>
      </c>
      <c r="I26" s="23">
        <v>1.2</v>
      </c>
      <c r="J26" s="23">
        <v>1.3</v>
      </c>
      <c r="K26" s="24">
        <v>1.3</v>
      </c>
      <c r="L26" s="23">
        <v>1.5</v>
      </c>
      <c r="M26" s="23">
        <v>1.5</v>
      </c>
      <c r="N26" s="23">
        <v>1.7</v>
      </c>
      <c r="O26" s="24">
        <v>1.9</v>
      </c>
      <c r="P26" s="31">
        <v>2</v>
      </c>
    </row>
    <row r="27" spans="2:16" ht="30" x14ac:dyDescent="0.2">
      <c r="B27" s="9"/>
      <c r="C27" s="13" t="s">
        <v>109</v>
      </c>
      <c r="D27" s="14"/>
      <c r="E27" s="18"/>
      <c r="F27" s="115"/>
      <c r="G27" s="116"/>
      <c r="H27" s="116"/>
      <c r="I27" s="116"/>
      <c r="J27" s="116"/>
      <c r="K27" s="116"/>
      <c r="L27" s="116"/>
      <c r="M27" s="116"/>
      <c r="N27" s="116"/>
      <c r="O27" s="116"/>
      <c r="P27" s="117"/>
    </row>
    <row r="28" spans="2:16" ht="15" x14ac:dyDescent="0.2">
      <c r="B28" s="9"/>
      <c r="C28" s="13">
        <v>0</v>
      </c>
      <c r="D28" s="14"/>
      <c r="E28" s="18"/>
      <c r="F28" s="122"/>
      <c r="G28" s="123"/>
      <c r="H28" s="123"/>
      <c r="I28" s="123"/>
      <c r="J28" s="123"/>
      <c r="K28" s="123"/>
      <c r="L28" s="123"/>
      <c r="M28" s="123"/>
      <c r="N28" s="123"/>
      <c r="O28" s="123"/>
      <c r="P28" s="124"/>
    </row>
    <row r="29" spans="2:16" ht="15" x14ac:dyDescent="0.2">
      <c r="B29" s="9"/>
      <c r="C29" s="118"/>
      <c r="D29" s="119"/>
      <c r="E29" s="18"/>
      <c r="F29" s="122"/>
      <c r="G29" s="123"/>
      <c r="H29" s="123"/>
      <c r="I29" s="123"/>
      <c r="J29" s="123"/>
      <c r="K29" s="123"/>
      <c r="L29" s="123"/>
      <c r="M29" s="123"/>
      <c r="N29" s="123"/>
      <c r="O29" s="123"/>
      <c r="P29" s="124"/>
    </row>
    <row r="30" spans="2:16" ht="15" x14ac:dyDescent="0.2">
      <c r="B30" s="10"/>
      <c r="C30" s="120"/>
      <c r="D30" s="121"/>
      <c r="E30" s="19"/>
      <c r="F30" s="125"/>
      <c r="G30" s="126"/>
      <c r="H30" s="126"/>
      <c r="I30" s="126"/>
      <c r="J30" s="126"/>
      <c r="K30" s="126"/>
      <c r="L30" s="126"/>
      <c r="M30" s="126"/>
      <c r="N30" s="126"/>
      <c r="O30" s="126"/>
      <c r="P30" s="127"/>
    </row>
    <row r="31" spans="2:16" ht="409.5" x14ac:dyDescent="0.2">
      <c r="B31" s="8" t="s">
        <v>111</v>
      </c>
      <c r="C31" s="11" t="s">
        <v>100</v>
      </c>
      <c r="D31" s="12"/>
      <c r="E31" s="15" t="s">
        <v>113</v>
      </c>
      <c r="F31" s="25" t="s">
        <v>90</v>
      </c>
      <c r="G31" s="128" t="s">
        <v>91</v>
      </c>
      <c r="H31" s="129"/>
      <c r="I31" s="129"/>
      <c r="J31" s="129"/>
      <c r="K31" s="129"/>
      <c r="L31" s="129"/>
      <c r="M31" s="129"/>
      <c r="N31" s="129"/>
      <c r="O31" s="129"/>
      <c r="P31" s="130"/>
    </row>
    <row r="32" spans="2:16" ht="15" x14ac:dyDescent="0.2">
      <c r="B32" s="9" t="s">
        <v>98</v>
      </c>
      <c r="C32" s="13"/>
      <c r="D32" s="14"/>
      <c r="E32" s="16"/>
      <c r="F32" s="26" t="s">
        <v>92</v>
      </c>
      <c r="G32" s="20">
        <v>33</v>
      </c>
      <c r="H32" s="21">
        <v>52</v>
      </c>
      <c r="I32" s="20">
        <v>70</v>
      </c>
      <c r="J32" s="20">
        <v>86</v>
      </c>
      <c r="K32" s="21">
        <v>100</v>
      </c>
      <c r="L32" s="20">
        <v>164</v>
      </c>
      <c r="M32" s="20">
        <v>278</v>
      </c>
      <c r="N32" s="20">
        <v>384</v>
      </c>
      <c r="O32" s="21">
        <v>483</v>
      </c>
      <c r="P32" s="27">
        <v>594</v>
      </c>
    </row>
    <row r="33" spans="2:16" ht="28.5" x14ac:dyDescent="0.2">
      <c r="B33" s="9" t="s">
        <v>112</v>
      </c>
      <c r="C33" s="13" t="s">
        <v>83</v>
      </c>
      <c r="D33" s="14"/>
      <c r="E33" s="17" t="s">
        <v>88</v>
      </c>
      <c r="F33" s="26" t="s">
        <v>93</v>
      </c>
      <c r="G33" s="20">
        <v>-39</v>
      </c>
      <c r="H33" s="21">
        <v>-66</v>
      </c>
      <c r="I33" s="20">
        <v>-96</v>
      </c>
      <c r="J33" s="20">
        <v>-122</v>
      </c>
      <c r="K33" s="21">
        <v>-148</v>
      </c>
      <c r="L33" s="20">
        <v>-275</v>
      </c>
      <c r="M33" s="20">
        <v>-538</v>
      </c>
      <c r="N33" s="20">
        <v>-855</v>
      </c>
      <c r="O33" s="21">
        <v>-1168</v>
      </c>
      <c r="P33" s="27">
        <v>-1467</v>
      </c>
    </row>
    <row r="34" spans="2:16" ht="30" x14ac:dyDescent="0.2">
      <c r="B34" s="9"/>
      <c r="C34" s="13" t="s">
        <v>101</v>
      </c>
      <c r="D34" s="14"/>
      <c r="E34" s="18"/>
      <c r="F34" s="28" t="s">
        <v>94</v>
      </c>
      <c r="G34" s="22">
        <v>-39</v>
      </c>
      <c r="H34" s="22">
        <v>-33</v>
      </c>
      <c r="I34" s="22">
        <v>-32</v>
      </c>
      <c r="J34" s="22">
        <v>-31</v>
      </c>
      <c r="K34" s="22">
        <v>-30</v>
      </c>
      <c r="L34" s="22">
        <v>-28</v>
      </c>
      <c r="M34" s="22">
        <v>-27</v>
      </c>
      <c r="N34" s="22">
        <v>-29</v>
      </c>
      <c r="O34" s="22">
        <v>-29</v>
      </c>
      <c r="P34" s="29">
        <v>-29</v>
      </c>
    </row>
    <row r="35" spans="2:16" ht="30" x14ac:dyDescent="0.2">
      <c r="B35" s="9"/>
      <c r="C35" s="13" t="s">
        <v>102</v>
      </c>
      <c r="D35" s="14"/>
      <c r="E35" s="18"/>
      <c r="F35" s="26" t="s">
        <v>95</v>
      </c>
      <c r="G35" s="20">
        <v>1.06</v>
      </c>
      <c r="H35" s="21">
        <v>0.9</v>
      </c>
      <c r="I35" s="20">
        <v>0.87</v>
      </c>
      <c r="J35" s="20">
        <v>0.83</v>
      </c>
      <c r="K35" s="21">
        <v>0.81</v>
      </c>
      <c r="L35" s="20">
        <v>0.75</v>
      </c>
      <c r="M35" s="20">
        <v>0.73</v>
      </c>
      <c r="N35" s="20">
        <v>0.78</v>
      </c>
      <c r="O35" s="21">
        <v>0.8</v>
      </c>
      <c r="P35" s="27">
        <v>0.8</v>
      </c>
    </row>
    <row r="36" spans="2:16" ht="28.5" x14ac:dyDescent="0.2">
      <c r="B36" s="9"/>
      <c r="C36" s="13" t="s">
        <v>86</v>
      </c>
      <c r="D36" s="14"/>
      <c r="E36" s="18"/>
      <c r="F36" s="30" t="s">
        <v>96</v>
      </c>
      <c r="G36" s="23">
        <v>1.2</v>
      </c>
      <c r="H36" s="24">
        <v>1.3</v>
      </c>
      <c r="I36" s="23">
        <v>1.4</v>
      </c>
      <c r="J36" s="23">
        <v>1.4</v>
      </c>
      <c r="K36" s="24">
        <v>1.5</v>
      </c>
      <c r="L36" s="23">
        <v>1.7</v>
      </c>
      <c r="M36" s="23">
        <v>1.9</v>
      </c>
      <c r="N36" s="23">
        <v>2.2000000000000002</v>
      </c>
      <c r="O36" s="24">
        <v>2.4</v>
      </c>
      <c r="P36" s="31">
        <v>2.5</v>
      </c>
    </row>
    <row r="37" spans="2:16" ht="15" x14ac:dyDescent="0.2">
      <c r="B37" s="9"/>
      <c r="C37" s="13" t="s">
        <v>78</v>
      </c>
      <c r="D37" s="14"/>
      <c r="E37" s="18"/>
      <c r="F37" s="115"/>
      <c r="G37" s="116"/>
      <c r="H37" s="116"/>
      <c r="I37" s="116"/>
      <c r="J37" s="116"/>
      <c r="K37" s="116"/>
      <c r="L37" s="116"/>
      <c r="M37" s="116"/>
      <c r="N37" s="116"/>
      <c r="O37" s="116"/>
      <c r="P37" s="117"/>
    </row>
    <row r="38" spans="2:16" ht="15" x14ac:dyDescent="0.2">
      <c r="B38" s="9"/>
      <c r="C38" s="13">
        <v>190.1</v>
      </c>
      <c r="D38" s="14"/>
      <c r="E38" s="18"/>
      <c r="F38" s="122"/>
      <c r="G38" s="123"/>
      <c r="H38" s="123"/>
      <c r="I38" s="123"/>
      <c r="J38" s="123"/>
      <c r="K38" s="123"/>
      <c r="L38" s="123"/>
      <c r="M38" s="123"/>
      <c r="N38" s="123"/>
      <c r="O38" s="123"/>
      <c r="P38" s="124"/>
    </row>
    <row r="39" spans="2:16" ht="15" x14ac:dyDescent="0.2">
      <c r="B39" s="9"/>
      <c r="C39" s="118"/>
      <c r="D39" s="119"/>
      <c r="E39" s="18"/>
      <c r="F39" s="122"/>
      <c r="G39" s="123"/>
      <c r="H39" s="123"/>
      <c r="I39" s="123"/>
      <c r="J39" s="123"/>
      <c r="K39" s="123"/>
      <c r="L39" s="123"/>
      <c r="M39" s="123"/>
      <c r="N39" s="123"/>
      <c r="O39" s="123"/>
      <c r="P39" s="124"/>
    </row>
    <row r="40" spans="2:16" ht="15" x14ac:dyDescent="0.2">
      <c r="B40" s="10"/>
      <c r="C40" s="120"/>
      <c r="D40" s="121"/>
      <c r="E40" s="19"/>
      <c r="F40" s="125"/>
      <c r="G40" s="126"/>
      <c r="H40" s="126"/>
      <c r="I40" s="126"/>
      <c r="J40" s="126"/>
      <c r="K40" s="126"/>
      <c r="L40" s="126"/>
      <c r="M40" s="126"/>
      <c r="N40" s="126"/>
      <c r="O40" s="126"/>
      <c r="P40" s="127"/>
    </row>
    <row r="41" spans="2:16" ht="409.5" x14ac:dyDescent="0.2">
      <c r="B41" s="8" t="s">
        <v>114</v>
      </c>
      <c r="C41" s="11" t="s">
        <v>116</v>
      </c>
      <c r="D41" s="12"/>
      <c r="E41" s="15" t="s">
        <v>117</v>
      </c>
      <c r="F41" s="25" t="s">
        <v>90</v>
      </c>
      <c r="G41" s="128" t="s">
        <v>91</v>
      </c>
      <c r="H41" s="129"/>
      <c r="I41" s="129"/>
      <c r="J41" s="129"/>
      <c r="K41" s="129"/>
      <c r="L41" s="129"/>
      <c r="M41" s="129"/>
      <c r="N41" s="129"/>
      <c r="O41" s="129"/>
      <c r="P41" s="130"/>
    </row>
    <row r="42" spans="2:16" ht="15" x14ac:dyDescent="0.2">
      <c r="B42" s="9" t="s">
        <v>98</v>
      </c>
      <c r="C42" s="13"/>
      <c r="D42" s="14"/>
      <c r="E42" s="16"/>
      <c r="F42" s="26" t="s">
        <v>92</v>
      </c>
      <c r="G42" s="20">
        <v>29</v>
      </c>
      <c r="H42" s="21">
        <v>50</v>
      </c>
      <c r="I42" s="20">
        <v>67</v>
      </c>
      <c r="J42" s="20">
        <v>87</v>
      </c>
      <c r="K42" s="21">
        <v>103</v>
      </c>
      <c r="L42" s="20">
        <v>186</v>
      </c>
      <c r="M42" s="20">
        <v>336</v>
      </c>
      <c r="N42" s="20">
        <v>462</v>
      </c>
      <c r="O42" s="21">
        <v>574</v>
      </c>
      <c r="P42" s="27">
        <v>683</v>
      </c>
    </row>
    <row r="43" spans="2:16" ht="28.5" x14ac:dyDescent="0.2">
      <c r="B43" s="9" t="s">
        <v>115</v>
      </c>
      <c r="C43" s="13" t="s">
        <v>83</v>
      </c>
      <c r="D43" s="14"/>
      <c r="E43" s="17" t="s">
        <v>88</v>
      </c>
      <c r="F43" s="26" t="s">
        <v>93</v>
      </c>
      <c r="G43" s="20">
        <v>-35</v>
      </c>
      <c r="H43" s="21">
        <v>-63</v>
      </c>
      <c r="I43" s="20">
        <v>-89</v>
      </c>
      <c r="J43" s="20">
        <v>-116</v>
      </c>
      <c r="K43" s="21">
        <v>-140</v>
      </c>
      <c r="L43" s="20">
        <v>-291</v>
      </c>
      <c r="M43" s="20">
        <v>-605</v>
      </c>
      <c r="N43" s="20">
        <v>-964</v>
      </c>
      <c r="O43" s="21">
        <v>-1310</v>
      </c>
      <c r="P43" s="27">
        <v>-1642</v>
      </c>
    </row>
    <row r="44" spans="2:16" ht="30" x14ac:dyDescent="0.2">
      <c r="B44" s="9"/>
      <c r="C44" s="13" t="s">
        <v>101</v>
      </c>
      <c r="D44" s="14"/>
      <c r="E44" s="18"/>
      <c r="F44" s="28" t="s">
        <v>94</v>
      </c>
      <c r="G44" s="22">
        <v>-35</v>
      </c>
      <c r="H44" s="22">
        <v>-32</v>
      </c>
      <c r="I44" s="22">
        <v>-30</v>
      </c>
      <c r="J44" s="22">
        <v>-29</v>
      </c>
      <c r="K44" s="22">
        <v>-28</v>
      </c>
      <c r="L44" s="22">
        <v>-29</v>
      </c>
      <c r="M44" s="22">
        <v>-30</v>
      </c>
      <c r="N44" s="22">
        <v>-32</v>
      </c>
      <c r="O44" s="22">
        <v>-33</v>
      </c>
      <c r="P44" s="29">
        <v>-33</v>
      </c>
    </row>
    <row r="45" spans="2:16" ht="30" x14ac:dyDescent="0.2">
      <c r="B45" s="9"/>
      <c r="C45" s="13" t="s">
        <v>102</v>
      </c>
      <c r="D45" s="14"/>
      <c r="E45" s="18"/>
      <c r="F45" s="26" t="s">
        <v>95</v>
      </c>
      <c r="G45" s="20">
        <v>0.96</v>
      </c>
      <c r="H45" s="21">
        <v>0.86</v>
      </c>
      <c r="I45" s="20">
        <v>0.81</v>
      </c>
      <c r="J45" s="20">
        <v>0.79</v>
      </c>
      <c r="K45" s="21">
        <v>0.76</v>
      </c>
      <c r="L45" s="20">
        <v>0.79</v>
      </c>
      <c r="M45" s="20">
        <v>0.83</v>
      </c>
      <c r="N45" s="20">
        <v>0.88</v>
      </c>
      <c r="O45" s="21">
        <v>0.9</v>
      </c>
      <c r="P45" s="27">
        <v>0.9</v>
      </c>
    </row>
    <row r="46" spans="2:16" ht="28.5" x14ac:dyDescent="0.2">
      <c r="B46" s="9"/>
      <c r="C46" s="13" t="s">
        <v>86</v>
      </c>
      <c r="D46" s="14"/>
      <c r="E46" s="18"/>
      <c r="F46" s="30" t="s">
        <v>96</v>
      </c>
      <c r="G46" s="23">
        <v>1.2</v>
      </c>
      <c r="H46" s="24">
        <v>1.3</v>
      </c>
      <c r="I46" s="23">
        <v>1.3</v>
      </c>
      <c r="J46" s="23">
        <v>1.3</v>
      </c>
      <c r="K46" s="24">
        <v>1.4</v>
      </c>
      <c r="L46" s="23">
        <v>1.6</v>
      </c>
      <c r="M46" s="23">
        <v>1.8</v>
      </c>
      <c r="N46" s="23">
        <v>2.1</v>
      </c>
      <c r="O46" s="24">
        <v>2.2999999999999998</v>
      </c>
      <c r="P46" s="31">
        <v>2.4</v>
      </c>
    </row>
    <row r="47" spans="2:16" ht="15" x14ac:dyDescent="0.2">
      <c r="B47" s="9"/>
      <c r="C47" s="13" t="s">
        <v>78</v>
      </c>
      <c r="D47" s="14"/>
      <c r="E47" s="18"/>
      <c r="F47" s="115"/>
      <c r="G47" s="116"/>
      <c r="H47" s="116"/>
      <c r="I47" s="116"/>
      <c r="J47" s="116"/>
      <c r="K47" s="116"/>
      <c r="L47" s="116"/>
      <c r="M47" s="116"/>
      <c r="N47" s="116"/>
      <c r="O47" s="116"/>
      <c r="P47" s="117"/>
    </row>
    <row r="48" spans="2:16" ht="15" x14ac:dyDescent="0.2">
      <c r="B48" s="9"/>
      <c r="C48" s="13">
        <v>190.2</v>
      </c>
      <c r="D48" s="14"/>
      <c r="E48" s="18"/>
      <c r="F48" s="122"/>
      <c r="G48" s="123"/>
      <c r="H48" s="123"/>
      <c r="I48" s="123"/>
      <c r="J48" s="123"/>
      <c r="K48" s="123"/>
      <c r="L48" s="123"/>
      <c r="M48" s="123"/>
      <c r="N48" s="123"/>
      <c r="O48" s="123"/>
      <c r="P48" s="124"/>
    </row>
    <row r="49" spans="2:16" ht="15" x14ac:dyDescent="0.2">
      <c r="B49" s="9"/>
      <c r="C49" s="118"/>
      <c r="D49" s="119"/>
      <c r="E49" s="18"/>
      <c r="F49" s="122"/>
      <c r="G49" s="123"/>
      <c r="H49" s="123"/>
      <c r="I49" s="123"/>
      <c r="J49" s="123"/>
      <c r="K49" s="123"/>
      <c r="L49" s="123"/>
      <c r="M49" s="123"/>
      <c r="N49" s="123"/>
      <c r="O49" s="123"/>
      <c r="P49" s="124"/>
    </row>
    <row r="50" spans="2:16" ht="15" x14ac:dyDescent="0.2">
      <c r="B50" s="10"/>
      <c r="C50" s="120"/>
      <c r="D50" s="121"/>
      <c r="E50" s="19"/>
      <c r="F50" s="125"/>
      <c r="G50" s="126"/>
      <c r="H50" s="126"/>
      <c r="I50" s="126"/>
      <c r="J50" s="126"/>
      <c r="K50" s="126"/>
      <c r="L50" s="126"/>
      <c r="M50" s="126"/>
      <c r="N50" s="126"/>
      <c r="O50" s="126"/>
      <c r="P50" s="127"/>
    </row>
    <row r="51" spans="2:16" ht="409.5" x14ac:dyDescent="0.2">
      <c r="B51" s="8" t="s">
        <v>118</v>
      </c>
      <c r="C51" s="11" t="s">
        <v>100</v>
      </c>
      <c r="D51" s="12"/>
      <c r="E51" s="15" t="s">
        <v>120</v>
      </c>
      <c r="F51" s="25" t="s">
        <v>90</v>
      </c>
      <c r="G51" s="128" t="s">
        <v>91</v>
      </c>
      <c r="H51" s="129"/>
      <c r="I51" s="129"/>
      <c r="J51" s="129"/>
      <c r="K51" s="129"/>
      <c r="L51" s="129"/>
      <c r="M51" s="129"/>
      <c r="N51" s="129"/>
      <c r="O51" s="129"/>
      <c r="P51" s="130"/>
    </row>
    <row r="52" spans="2:16" ht="15" x14ac:dyDescent="0.2">
      <c r="B52" s="9" t="s">
        <v>98</v>
      </c>
      <c r="C52" s="13"/>
      <c r="D52" s="14"/>
      <c r="E52" s="16"/>
      <c r="F52" s="26" t="s">
        <v>92</v>
      </c>
      <c r="G52" s="20">
        <v>35</v>
      </c>
      <c r="H52" s="21">
        <v>55</v>
      </c>
      <c r="I52" s="20">
        <v>73</v>
      </c>
      <c r="J52" s="20">
        <v>90</v>
      </c>
      <c r="K52" s="21">
        <v>105</v>
      </c>
      <c r="L52" s="20">
        <v>174</v>
      </c>
      <c r="M52" s="20">
        <v>300</v>
      </c>
      <c r="N52" s="20">
        <v>413</v>
      </c>
      <c r="O52" s="21">
        <v>519</v>
      </c>
      <c r="P52" s="27">
        <v>623</v>
      </c>
    </row>
    <row r="53" spans="2:16" ht="28.5" x14ac:dyDescent="0.2">
      <c r="B53" s="9" t="s">
        <v>119</v>
      </c>
      <c r="C53" s="13" t="s">
        <v>83</v>
      </c>
      <c r="D53" s="14"/>
      <c r="E53" s="17" t="s">
        <v>88</v>
      </c>
      <c r="F53" s="26" t="s">
        <v>93</v>
      </c>
      <c r="G53" s="20">
        <v>-38</v>
      </c>
      <c r="H53" s="21">
        <v>-66</v>
      </c>
      <c r="I53" s="20">
        <v>-94</v>
      </c>
      <c r="J53" s="20">
        <v>-121</v>
      </c>
      <c r="K53" s="21">
        <v>-146</v>
      </c>
      <c r="L53" s="20">
        <v>-270</v>
      </c>
      <c r="M53" s="20">
        <v>-535</v>
      </c>
      <c r="N53" s="20">
        <v>-856</v>
      </c>
      <c r="O53" s="21">
        <v>-1170</v>
      </c>
      <c r="P53" s="27">
        <v>-1470</v>
      </c>
    </row>
    <row r="54" spans="2:16" ht="30" x14ac:dyDescent="0.2">
      <c r="B54" s="9"/>
      <c r="C54" s="13" t="s">
        <v>101</v>
      </c>
      <c r="D54" s="14"/>
      <c r="E54" s="18"/>
      <c r="F54" s="28" t="s">
        <v>94</v>
      </c>
      <c r="G54" s="22">
        <v>-38</v>
      </c>
      <c r="H54" s="22">
        <v>-33</v>
      </c>
      <c r="I54" s="22">
        <v>-31</v>
      </c>
      <c r="J54" s="22">
        <v>-30</v>
      </c>
      <c r="K54" s="22">
        <v>-29</v>
      </c>
      <c r="L54" s="22">
        <v>-27</v>
      </c>
      <c r="M54" s="22">
        <v>-27</v>
      </c>
      <c r="N54" s="22">
        <v>-29</v>
      </c>
      <c r="O54" s="22">
        <v>-29</v>
      </c>
      <c r="P54" s="29">
        <v>-29</v>
      </c>
    </row>
    <row r="55" spans="2:16" ht="30" x14ac:dyDescent="0.2">
      <c r="B55" s="9"/>
      <c r="C55" s="13" t="s">
        <v>102</v>
      </c>
      <c r="D55" s="14"/>
      <c r="E55" s="18"/>
      <c r="F55" s="26" t="s">
        <v>95</v>
      </c>
      <c r="G55" s="20">
        <v>1.04</v>
      </c>
      <c r="H55" s="21">
        <v>0.9</v>
      </c>
      <c r="I55" s="20">
        <v>0.85</v>
      </c>
      <c r="J55" s="20">
        <v>0.83</v>
      </c>
      <c r="K55" s="21">
        <v>0.8</v>
      </c>
      <c r="L55" s="20">
        <v>0.74</v>
      </c>
      <c r="M55" s="20">
        <v>0.73</v>
      </c>
      <c r="N55" s="20">
        <v>0.78</v>
      </c>
      <c r="O55" s="21">
        <v>0.8</v>
      </c>
      <c r="P55" s="27">
        <v>0.8</v>
      </c>
    </row>
    <row r="56" spans="2:16" ht="28.5" x14ac:dyDescent="0.2">
      <c r="B56" s="9"/>
      <c r="C56" s="13" t="s">
        <v>86</v>
      </c>
      <c r="D56" s="14"/>
      <c r="E56" s="18"/>
      <c r="F56" s="30" t="s">
        <v>96</v>
      </c>
      <c r="G56" s="23">
        <v>1.1000000000000001</v>
      </c>
      <c r="H56" s="24">
        <v>1.2</v>
      </c>
      <c r="I56" s="23">
        <v>1.3</v>
      </c>
      <c r="J56" s="23">
        <v>1.3</v>
      </c>
      <c r="K56" s="24">
        <v>1.4</v>
      </c>
      <c r="L56" s="23">
        <v>1.6</v>
      </c>
      <c r="M56" s="23">
        <v>1.8</v>
      </c>
      <c r="N56" s="23">
        <v>2.1</v>
      </c>
      <c r="O56" s="24">
        <v>2.2999999999999998</v>
      </c>
      <c r="P56" s="31">
        <v>2.4</v>
      </c>
    </row>
    <row r="57" spans="2:16" ht="15" x14ac:dyDescent="0.2">
      <c r="B57" s="9"/>
      <c r="C57" s="13" t="s">
        <v>78</v>
      </c>
      <c r="D57" s="14"/>
      <c r="E57" s="18"/>
      <c r="F57" s="115"/>
      <c r="G57" s="116"/>
      <c r="H57" s="116"/>
      <c r="I57" s="116"/>
      <c r="J57" s="116"/>
      <c r="K57" s="116"/>
      <c r="L57" s="116"/>
      <c r="M57" s="116"/>
      <c r="N57" s="116"/>
      <c r="O57" s="116"/>
      <c r="P57" s="117"/>
    </row>
    <row r="58" spans="2:16" ht="15" x14ac:dyDescent="0.2">
      <c r="B58" s="9"/>
      <c r="C58" s="13">
        <v>192.7</v>
      </c>
      <c r="D58" s="14"/>
      <c r="E58" s="18"/>
      <c r="F58" s="122"/>
      <c r="G58" s="123"/>
      <c r="H58" s="123"/>
      <c r="I58" s="123"/>
      <c r="J58" s="123"/>
      <c r="K58" s="123"/>
      <c r="L58" s="123"/>
      <c r="M58" s="123"/>
      <c r="N58" s="123"/>
      <c r="O58" s="123"/>
      <c r="P58" s="124"/>
    </row>
    <row r="59" spans="2:16" ht="15" x14ac:dyDescent="0.2">
      <c r="B59" s="9"/>
      <c r="C59" s="118"/>
      <c r="D59" s="119"/>
      <c r="E59" s="18"/>
      <c r="F59" s="122"/>
      <c r="G59" s="123"/>
      <c r="H59" s="123"/>
      <c r="I59" s="123"/>
      <c r="J59" s="123"/>
      <c r="K59" s="123"/>
      <c r="L59" s="123"/>
      <c r="M59" s="123"/>
      <c r="N59" s="123"/>
      <c r="O59" s="123"/>
      <c r="P59" s="124"/>
    </row>
    <row r="60" spans="2:16" ht="15" x14ac:dyDescent="0.2">
      <c r="B60" s="10"/>
      <c r="C60" s="120"/>
      <c r="D60" s="121"/>
      <c r="E60" s="19"/>
      <c r="F60" s="125"/>
      <c r="G60" s="126"/>
      <c r="H60" s="126"/>
      <c r="I60" s="126"/>
      <c r="J60" s="126"/>
      <c r="K60" s="126"/>
      <c r="L60" s="126"/>
      <c r="M60" s="126"/>
      <c r="N60" s="126"/>
      <c r="O60" s="126"/>
      <c r="P60" s="127"/>
    </row>
    <row r="61" spans="2:16" ht="409.5" x14ac:dyDescent="0.2">
      <c r="B61" s="8" t="s">
        <v>121</v>
      </c>
      <c r="C61" s="11" t="s">
        <v>100</v>
      </c>
      <c r="D61" s="12"/>
      <c r="E61" s="15" t="s">
        <v>123</v>
      </c>
      <c r="F61" s="25" t="s">
        <v>90</v>
      </c>
      <c r="G61" s="128" t="s">
        <v>91</v>
      </c>
      <c r="H61" s="129"/>
      <c r="I61" s="129"/>
      <c r="J61" s="129"/>
      <c r="K61" s="129"/>
      <c r="L61" s="129"/>
      <c r="M61" s="129"/>
      <c r="N61" s="129"/>
      <c r="O61" s="129"/>
      <c r="P61" s="130"/>
    </row>
    <row r="62" spans="2:16" ht="15" x14ac:dyDescent="0.2">
      <c r="B62" s="9" t="s">
        <v>98</v>
      </c>
      <c r="C62" s="13"/>
      <c r="D62" s="14"/>
      <c r="E62" s="16"/>
      <c r="F62" s="26" t="s">
        <v>92</v>
      </c>
      <c r="G62" s="20">
        <v>33</v>
      </c>
      <c r="H62" s="21">
        <v>52</v>
      </c>
      <c r="I62" s="20">
        <v>71</v>
      </c>
      <c r="J62" s="20">
        <v>89</v>
      </c>
      <c r="K62" s="21">
        <v>107</v>
      </c>
      <c r="L62" s="20">
        <v>180</v>
      </c>
      <c r="M62" s="20">
        <v>310</v>
      </c>
      <c r="N62" s="20">
        <v>427</v>
      </c>
      <c r="O62" s="21">
        <v>536</v>
      </c>
      <c r="P62" s="27">
        <v>639</v>
      </c>
    </row>
    <row r="63" spans="2:16" ht="28.5" x14ac:dyDescent="0.2">
      <c r="B63" s="9" t="s">
        <v>122</v>
      </c>
      <c r="C63" s="13" t="s">
        <v>83</v>
      </c>
      <c r="D63" s="14"/>
      <c r="E63" s="17" t="s">
        <v>88</v>
      </c>
      <c r="F63" s="26" t="s">
        <v>93</v>
      </c>
      <c r="G63" s="20">
        <v>-38</v>
      </c>
      <c r="H63" s="21">
        <v>-65</v>
      </c>
      <c r="I63" s="20">
        <v>-94</v>
      </c>
      <c r="J63" s="20">
        <v>-121</v>
      </c>
      <c r="K63" s="21">
        <v>-147</v>
      </c>
      <c r="L63" s="20">
        <v>-274</v>
      </c>
      <c r="M63" s="20">
        <v>-533</v>
      </c>
      <c r="N63" s="20">
        <v>-850</v>
      </c>
      <c r="O63" s="21">
        <v>-1163</v>
      </c>
      <c r="P63" s="27">
        <v>-1472</v>
      </c>
    </row>
    <row r="64" spans="2:16" ht="45" x14ac:dyDescent="0.2">
      <c r="B64" s="9"/>
      <c r="C64" s="13" t="s">
        <v>101</v>
      </c>
      <c r="D64" s="14"/>
      <c r="E64" s="16" t="s">
        <v>124</v>
      </c>
      <c r="F64" s="28" t="s">
        <v>94</v>
      </c>
      <c r="G64" s="22">
        <v>-38</v>
      </c>
      <c r="H64" s="22">
        <v>-33</v>
      </c>
      <c r="I64" s="22">
        <v>-31</v>
      </c>
      <c r="J64" s="22">
        <v>-30</v>
      </c>
      <c r="K64" s="22">
        <v>-29</v>
      </c>
      <c r="L64" s="22">
        <v>-27</v>
      </c>
      <c r="M64" s="22">
        <v>-27</v>
      </c>
      <c r="N64" s="22">
        <v>-28</v>
      </c>
      <c r="O64" s="22">
        <v>-29</v>
      </c>
      <c r="P64" s="29">
        <v>-29</v>
      </c>
    </row>
    <row r="65" spans="2:16" ht="30" x14ac:dyDescent="0.2">
      <c r="B65" s="9"/>
      <c r="C65" s="13" t="s">
        <v>102</v>
      </c>
      <c r="D65" s="14"/>
      <c r="E65" s="18"/>
      <c r="F65" s="26" t="s">
        <v>95</v>
      </c>
      <c r="G65" s="20">
        <v>1.04</v>
      </c>
      <c r="H65" s="21">
        <v>0.89</v>
      </c>
      <c r="I65" s="20">
        <v>0.85</v>
      </c>
      <c r="J65" s="20">
        <v>0.83</v>
      </c>
      <c r="K65" s="21">
        <v>0.8</v>
      </c>
      <c r="L65" s="20">
        <v>0.75</v>
      </c>
      <c r="M65" s="20">
        <v>0.73</v>
      </c>
      <c r="N65" s="20">
        <v>0.77</v>
      </c>
      <c r="O65" s="21">
        <v>0.79</v>
      </c>
      <c r="P65" s="27">
        <v>0.8</v>
      </c>
    </row>
    <row r="66" spans="2:16" ht="28.5" x14ac:dyDescent="0.2">
      <c r="B66" s="9"/>
      <c r="C66" s="13" t="s">
        <v>86</v>
      </c>
      <c r="D66" s="14"/>
      <c r="E66" s="18"/>
      <c r="F66" s="30" t="s">
        <v>96</v>
      </c>
      <c r="G66" s="23">
        <v>1.2</v>
      </c>
      <c r="H66" s="24">
        <v>1.3</v>
      </c>
      <c r="I66" s="23">
        <v>1.3</v>
      </c>
      <c r="J66" s="23">
        <v>1.4</v>
      </c>
      <c r="K66" s="24">
        <v>1.4</v>
      </c>
      <c r="L66" s="23">
        <v>1.5</v>
      </c>
      <c r="M66" s="23">
        <v>1.7</v>
      </c>
      <c r="N66" s="23">
        <v>2</v>
      </c>
      <c r="O66" s="24">
        <v>2.2000000000000002</v>
      </c>
      <c r="P66" s="31">
        <v>2.2999999999999998</v>
      </c>
    </row>
    <row r="67" spans="2:16" ht="15" x14ac:dyDescent="0.2">
      <c r="B67" s="9"/>
      <c r="C67" s="13" t="s">
        <v>78</v>
      </c>
      <c r="D67" s="14"/>
      <c r="E67" s="18"/>
      <c r="F67" s="115"/>
      <c r="G67" s="116"/>
      <c r="H67" s="116"/>
      <c r="I67" s="116"/>
      <c r="J67" s="116"/>
      <c r="K67" s="116"/>
      <c r="L67" s="116"/>
      <c r="M67" s="116"/>
      <c r="N67" s="116"/>
      <c r="O67" s="116"/>
      <c r="P67" s="117"/>
    </row>
    <row r="68" spans="2:16" ht="15" x14ac:dyDescent="0.2">
      <c r="B68" s="9"/>
      <c r="C68" s="13">
        <v>191.9</v>
      </c>
      <c r="D68" s="14"/>
      <c r="E68" s="18"/>
      <c r="F68" s="122"/>
      <c r="G68" s="123"/>
      <c r="H68" s="123"/>
      <c r="I68" s="123"/>
      <c r="J68" s="123"/>
      <c r="K68" s="123"/>
      <c r="L68" s="123"/>
      <c r="M68" s="123"/>
      <c r="N68" s="123"/>
      <c r="O68" s="123"/>
      <c r="P68" s="124"/>
    </row>
    <row r="69" spans="2:16" ht="15" x14ac:dyDescent="0.2">
      <c r="B69" s="9"/>
      <c r="C69" s="118"/>
      <c r="D69" s="119"/>
      <c r="E69" s="18"/>
      <c r="F69" s="122"/>
      <c r="G69" s="123"/>
      <c r="H69" s="123"/>
      <c r="I69" s="123"/>
      <c r="J69" s="123"/>
      <c r="K69" s="123"/>
      <c r="L69" s="123"/>
      <c r="M69" s="123"/>
      <c r="N69" s="123"/>
      <c r="O69" s="123"/>
      <c r="P69" s="124"/>
    </row>
    <row r="70" spans="2:16" ht="15" x14ac:dyDescent="0.2">
      <c r="B70" s="10"/>
      <c r="C70" s="120"/>
      <c r="D70" s="121"/>
      <c r="E70" s="19"/>
      <c r="F70" s="125"/>
      <c r="G70" s="126"/>
      <c r="H70" s="126"/>
      <c r="I70" s="126"/>
      <c r="J70" s="126"/>
      <c r="K70" s="126"/>
      <c r="L70" s="126"/>
      <c r="M70" s="126"/>
      <c r="N70" s="126"/>
      <c r="O70" s="126"/>
      <c r="P70" s="127"/>
    </row>
    <row r="71" spans="2:16" ht="240" x14ac:dyDescent="0.2">
      <c r="B71" s="8" t="s">
        <v>125</v>
      </c>
      <c r="C71" s="11" t="s">
        <v>100</v>
      </c>
      <c r="D71" s="12"/>
      <c r="E71" s="15" t="s">
        <v>128</v>
      </c>
      <c r="F71" s="25" t="s">
        <v>90</v>
      </c>
      <c r="G71" s="128" t="s">
        <v>91</v>
      </c>
      <c r="H71" s="129"/>
      <c r="I71" s="129"/>
      <c r="J71" s="129"/>
      <c r="K71" s="129"/>
      <c r="L71" s="129"/>
      <c r="M71" s="129"/>
      <c r="N71" s="129"/>
      <c r="O71" s="129"/>
      <c r="P71" s="130"/>
    </row>
    <row r="72" spans="2:16" ht="30" x14ac:dyDescent="0.2">
      <c r="B72" s="9" t="s">
        <v>106</v>
      </c>
      <c r="C72" s="13"/>
      <c r="D72" s="14"/>
      <c r="E72" s="16"/>
      <c r="F72" s="26" t="s">
        <v>92</v>
      </c>
      <c r="G72" s="20">
        <v>36</v>
      </c>
      <c r="H72" s="21">
        <v>57</v>
      </c>
      <c r="I72" s="20">
        <v>76</v>
      </c>
      <c r="J72" s="20">
        <v>93</v>
      </c>
      <c r="K72" s="21">
        <v>108</v>
      </c>
      <c r="L72" s="20">
        <v>182</v>
      </c>
      <c r="M72" s="20">
        <v>323</v>
      </c>
      <c r="N72" s="20">
        <v>443</v>
      </c>
      <c r="O72" s="21">
        <v>545</v>
      </c>
      <c r="P72" s="27">
        <v>639</v>
      </c>
    </row>
    <row r="73" spans="2:16" ht="28.5" x14ac:dyDescent="0.2">
      <c r="B73" s="9" t="s">
        <v>107</v>
      </c>
      <c r="C73" s="13" t="s">
        <v>83</v>
      </c>
      <c r="D73" s="14"/>
      <c r="E73" s="17" t="s">
        <v>88</v>
      </c>
      <c r="F73" s="26" t="s">
        <v>93</v>
      </c>
      <c r="G73" s="20">
        <v>-44</v>
      </c>
      <c r="H73" s="21">
        <v>-72</v>
      </c>
      <c r="I73" s="20">
        <v>-100</v>
      </c>
      <c r="J73" s="20">
        <v>-126</v>
      </c>
      <c r="K73" s="21">
        <v>-150</v>
      </c>
      <c r="L73" s="20">
        <v>-271</v>
      </c>
      <c r="M73" s="20">
        <v>-528</v>
      </c>
      <c r="N73" s="20">
        <v>-829</v>
      </c>
      <c r="O73" s="21">
        <v>-1131</v>
      </c>
      <c r="P73" s="27">
        <v>-1406</v>
      </c>
    </row>
    <row r="74" spans="2:16" ht="30" x14ac:dyDescent="0.2">
      <c r="B74" s="9"/>
      <c r="C74" s="13" t="s">
        <v>126</v>
      </c>
      <c r="D74" s="14"/>
      <c r="E74" s="16" t="s">
        <v>129</v>
      </c>
      <c r="F74" s="28" t="s">
        <v>94</v>
      </c>
      <c r="G74" s="22">
        <v>-44</v>
      </c>
      <c r="H74" s="22">
        <v>-36</v>
      </c>
      <c r="I74" s="22">
        <v>-33</v>
      </c>
      <c r="J74" s="22">
        <v>-32</v>
      </c>
      <c r="K74" s="22">
        <v>-30</v>
      </c>
      <c r="L74" s="22">
        <v>-27</v>
      </c>
      <c r="M74" s="22">
        <v>-26</v>
      </c>
      <c r="N74" s="22">
        <v>-28</v>
      </c>
      <c r="O74" s="22">
        <v>-28</v>
      </c>
      <c r="P74" s="29">
        <v>-28</v>
      </c>
    </row>
    <row r="75" spans="2:16" ht="30" x14ac:dyDescent="0.2">
      <c r="B75" s="9"/>
      <c r="C75" s="13" t="s">
        <v>102</v>
      </c>
      <c r="D75" s="14"/>
      <c r="E75" s="18"/>
      <c r="F75" s="26" t="s">
        <v>95</v>
      </c>
      <c r="G75" s="20">
        <v>1.2</v>
      </c>
      <c r="H75" s="21">
        <v>0.98</v>
      </c>
      <c r="I75" s="20">
        <v>0.91</v>
      </c>
      <c r="J75" s="20">
        <v>0.86</v>
      </c>
      <c r="K75" s="21">
        <v>0.82</v>
      </c>
      <c r="L75" s="20">
        <v>0.74</v>
      </c>
      <c r="M75" s="20">
        <v>0.72</v>
      </c>
      <c r="N75" s="20">
        <v>0.75</v>
      </c>
      <c r="O75" s="21">
        <v>0.77</v>
      </c>
      <c r="P75" s="27">
        <v>0.77</v>
      </c>
    </row>
    <row r="76" spans="2:16" ht="30" x14ac:dyDescent="0.2">
      <c r="B76" s="9"/>
      <c r="C76" s="13" t="s">
        <v>108</v>
      </c>
      <c r="D76" s="14"/>
      <c r="E76" s="18"/>
      <c r="F76" s="30" t="s">
        <v>96</v>
      </c>
      <c r="G76" s="23">
        <v>1.2</v>
      </c>
      <c r="H76" s="24">
        <v>1.3</v>
      </c>
      <c r="I76" s="23">
        <v>1.3</v>
      </c>
      <c r="J76" s="23">
        <v>1.4</v>
      </c>
      <c r="K76" s="24">
        <v>1.4</v>
      </c>
      <c r="L76" s="23">
        <v>1.5</v>
      </c>
      <c r="M76" s="23">
        <v>1.6</v>
      </c>
      <c r="N76" s="23">
        <v>1.9</v>
      </c>
      <c r="O76" s="24">
        <v>2.1</v>
      </c>
      <c r="P76" s="31">
        <v>2.2000000000000002</v>
      </c>
    </row>
    <row r="77" spans="2:16" ht="30" x14ac:dyDescent="0.2">
      <c r="B77" s="9"/>
      <c r="C77" s="13" t="s">
        <v>127</v>
      </c>
      <c r="D77" s="14"/>
      <c r="E77" s="18"/>
      <c r="F77" s="115"/>
      <c r="G77" s="116"/>
      <c r="H77" s="116"/>
      <c r="I77" s="116"/>
      <c r="J77" s="116"/>
      <c r="K77" s="116"/>
      <c r="L77" s="116"/>
      <c r="M77" s="116"/>
      <c r="N77" s="116"/>
      <c r="O77" s="116"/>
      <c r="P77" s="117"/>
    </row>
    <row r="78" spans="2:16" ht="15" x14ac:dyDescent="0.2">
      <c r="B78" s="9"/>
      <c r="C78" s="13">
        <v>0</v>
      </c>
      <c r="D78" s="14"/>
      <c r="E78" s="18"/>
      <c r="F78" s="122"/>
      <c r="G78" s="123"/>
      <c r="H78" s="123"/>
      <c r="I78" s="123"/>
      <c r="J78" s="123"/>
      <c r="K78" s="123"/>
      <c r="L78" s="123"/>
      <c r="M78" s="123"/>
      <c r="N78" s="123"/>
      <c r="O78" s="123"/>
      <c r="P78" s="124"/>
    </row>
    <row r="79" spans="2:16" ht="15" x14ac:dyDescent="0.2">
      <c r="B79" s="9"/>
      <c r="C79" s="118"/>
      <c r="D79" s="119"/>
      <c r="E79" s="18"/>
      <c r="F79" s="122"/>
      <c r="G79" s="123"/>
      <c r="H79" s="123"/>
      <c r="I79" s="123"/>
      <c r="J79" s="123"/>
      <c r="K79" s="123"/>
      <c r="L79" s="123"/>
      <c r="M79" s="123"/>
      <c r="N79" s="123"/>
      <c r="O79" s="123"/>
      <c r="P79" s="124"/>
    </row>
    <row r="80" spans="2:16" ht="15" x14ac:dyDescent="0.2">
      <c r="B80" s="10"/>
      <c r="C80" s="120"/>
      <c r="D80" s="121"/>
      <c r="E80" s="19"/>
      <c r="F80" s="125"/>
      <c r="G80" s="126"/>
      <c r="H80" s="126"/>
      <c r="I80" s="126"/>
      <c r="J80" s="126"/>
      <c r="K80" s="126"/>
      <c r="L80" s="126"/>
      <c r="M80" s="126"/>
      <c r="N80" s="126"/>
      <c r="O80" s="126"/>
      <c r="P80" s="127"/>
    </row>
    <row r="81" spans="2:16" ht="409.5" x14ac:dyDescent="0.2">
      <c r="B81" s="8" t="s">
        <v>130</v>
      </c>
      <c r="C81" s="11" t="s">
        <v>116</v>
      </c>
      <c r="D81" s="12"/>
      <c r="E81" s="15" t="s">
        <v>132</v>
      </c>
      <c r="F81" s="25" t="s">
        <v>90</v>
      </c>
      <c r="G81" s="128" t="s">
        <v>91</v>
      </c>
      <c r="H81" s="129"/>
      <c r="I81" s="129"/>
      <c r="J81" s="129"/>
      <c r="K81" s="129"/>
      <c r="L81" s="129"/>
      <c r="M81" s="129"/>
      <c r="N81" s="129"/>
      <c r="O81" s="129"/>
      <c r="P81" s="130"/>
    </row>
    <row r="82" spans="2:16" ht="30" x14ac:dyDescent="0.2">
      <c r="B82" s="9" t="s">
        <v>80</v>
      </c>
      <c r="C82" s="13"/>
      <c r="D82" s="14"/>
      <c r="E82" s="16"/>
      <c r="F82" s="26" t="s">
        <v>92</v>
      </c>
      <c r="G82" s="20">
        <v>26</v>
      </c>
      <c r="H82" s="21">
        <v>48</v>
      </c>
      <c r="I82" s="20">
        <v>68</v>
      </c>
      <c r="J82" s="20">
        <v>91</v>
      </c>
      <c r="K82" s="21">
        <v>109</v>
      </c>
      <c r="L82" s="20">
        <v>200</v>
      </c>
      <c r="M82" s="20">
        <v>371</v>
      </c>
      <c r="N82" s="20">
        <v>505</v>
      </c>
      <c r="O82" s="21">
        <v>618</v>
      </c>
      <c r="P82" s="27">
        <v>726</v>
      </c>
    </row>
    <row r="83" spans="2:16" ht="28.5" x14ac:dyDescent="0.2">
      <c r="B83" s="9" t="s">
        <v>131</v>
      </c>
      <c r="C83" s="13" t="s">
        <v>83</v>
      </c>
      <c r="D83" s="14"/>
      <c r="E83" s="17" t="s">
        <v>88</v>
      </c>
      <c r="F83" s="26" t="s">
        <v>93</v>
      </c>
      <c r="G83" s="20">
        <v>-30</v>
      </c>
      <c r="H83" s="21">
        <v>-51</v>
      </c>
      <c r="I83" s="20">
        <v>-72</v>
      </c>
      <c r="J83" s="20">
        <v>-91</v>
      </c>
      <c r="K83" s="21">
        <v>-111</v>
      </c>
      <c r="L83" s="20">
        <v>-239</v>
      </c>
      <c r="M83" s="20">
        <v>-543</v>
      </c>
      <c r="N83" s="20">
        <v>-916</v>
      </c>
      <c r="O83" s="21">
        <v>-1251</v>
      </c>
      <c r="P83" s="27">
        <v>-1574</v>
      </c>
    </row>
    <row r="84" spans="2:16" ht="30" x14ac:dyDescent="0.2">
      <c r="B84" s="9"/>
      <c r="C84" s="13" t="s">
        <v>84</v>
      </c>
      <c r="D84" s="14"/>
      <c r="E84" s="18"/>
      <c r="F84" s="28" t="s">
        <v>94</v>
      </c>
      <c r="G84" s="22">
        <v>-30</v>
      </c>
      <c r="H84" s="22">
        <v>-26</v>
      </c>
      <c r="I84" s="22">
        <v>-24</v>
      </c>
      <c r="J84" s="22">
        <v>-23</v>
      </c>
      <c r="K84" s="22">
        <v>-22</v>
      </c>
      <c r="L84" s="22">
        <v>-24</v>
      </c>
      <c r="M84" s="22">
        <v>-27</v>
      </c>
      <c r="N84" s="22">
        <v>-31</v>
      </c>
      <c r="O84" s="22">
        <v>-31</v>
      </c>
      <c r="P84" s="29">
        <v>-32</v>
      </c>
    </row>
    <row r="85" spans="2:16" ht="30" x14ac:dyDescent="0.2">
      <c r="B85" s="9"/>
      <c r="C85" s="13" t="s">
        <v>85</v>
      </c>
      <c r="D85" s="14"/>
      <c r="E85" s="18"/>
      <c r="F85" s="26" t="s">
        <v>95</v>
      </c>
      <c r="G85" s="20">
        <v>0.82</v>
      </c>
      <c r="H85" s="21">
        <v>0.7</v>
      </c>
      <c r="I85" s="20">
        <v>0.66</v>
      </c>
      <c r="J85" s="20">
        <v>0.62</v>
      </c>
      <c r="K85" s="21">
        <v>0.61</v>
      </c>
      <c r="L85" s="20">
        <v>0.65</v>
      </c>
      <c r="M85" s="20">
        <v>0.74</v>
      </c>
      <c r="N85" s="20">
        <v>0.83</v>
      </c>
      <c r="O85" s="21">
        <v>0.85</v>
      </c>
      <c r="P85" s="27">
        <v>0.86</v>
      </c>
    </row>
    <row r="86" spans="2:16" ht="28.5" x14ac:dyDescent="0.2">
      <c r="B86" s="9"/>
      <c r="C86" s="13" t="s">
        <v>86</v>
      </c>
      <c r="D86" s="14"/>
      <c r="E86" s="18"/>
      <c r="F86" s="30" t="s">
        <v>96</v>
      </c>
      <c r="G86" s="23">
        <v>1.2</v>
      </c>
      <c r="H86" s="24">
        <v>1.1000000000000001</v>
      </c>
      <c r="I86" s="23">
        <v>1.1000000000000001</v>
      </c>
      <c r="J86" s="23">
        <v>1</v>
      </c>
      <c r="K86" s="24">
        <v>1</v>
      </c>
      <c r="L86" s="23">
        <v>1.2</v>
      </c>
      <c r="M86" s="23">
        <v>1.5</v>
      </c>
      <c r="N86" s="23">
        <v>1.8</v>
      </c>
      <c r="O86" s="24">
        <v>2</v>
      </c>
      <c r="P86" s="31">
        <v>2.2000000000000002</v>
      </c>
    </row>
    <row r="87" spans="2:16" ht="15" x14ac:dyDescent="0.2">
      <c r="B87" s="9"/>
      <c r="C87" s="13" t="s">
        <v>78</v>
      </c>
      <c r="D87" s="14"/>
      <c r="E87" s="18"/>
      <c r="F87" s="115"/>
      <c r="G87" s="116"/>
      <c r="H87" s="116"/>
      <c r="I87" s="116"/>
      <c r="J87" s="116"/>
      <c r="K87" s="116"/>
      <c r="L87" s="116"/>
      <c r="M87" s="116"/>
      <c r="N87" s="116"/>
      <c r="O87" s="116"/>
      <c r="P87" s="117"/>
    </row>
    <row r="88" spans="2:16" ht="15" x14ac:dyDescent="0.2">
      <c r="B88" s="9"/>
      <c r="C88" s="13">
        <v>188.6</v>
      </c>
      <c r="D88" s="14"/>
      <c r="E88" s="18"/>
      <c r="F88" s="122"/>
      <c r="G88" s="123"/>
      <c r="H88" s="123"/>
      <c r="I88" s="123"/>
      <c r="J88" s="123"/>
      <c r="K88" s="123"/>
      <c r="L88" s="123"/>
      <c r="M88" s="123"/>
      <c r="N88" s="123"/>
      <c r="O88" s="123"/>
      <c r="P88" s="124"/>
    </row>
    <row r="89" spans="2:16" ht="15" x14ac:dyDescent="0.2">
      <c r="B89" s="9"/>
      <c r="C89" s="118"/>
      <c r="D89" s="119"/>
      <c r="E89" s="18"/>
      <c r="F89" s="122"/>
      <c r="G89" s="123"/>
      <c r="H89" s="123"/>
      <c r="I89" s="123"/>
      <c r="J89" s="123"/>
      <c r="K89" s="123"/>
      <c r="L89" s="123"/>
      <c r="M89" s="123"/>
      <c r="N89" s="123"/>
      <c r="O89" s="123"/>
      <c r="P89" s="124"/>
    </row>
    <row r="90" spans="2:16" ht="15" x14ac:dyDescent="0.2">
      <c r="B90" s="10"/>
      <c r="C90" s="120"/>
      <c r="D90" s="121"/>
      <c r="E90" s="19"/>
      <c r="F90" s="125"/>
      <c r="G90" s="126"/>
      <c r="H90" s="126"/>
      <c r="I90" s="126"/>
      <c r="J90" s="126"/>
      <c r="K90" s="126"/>
      <c r="L90" s="126"/>
      <c r="M90" s="126"/>
      <c r="N90" s="126"/>
      <c r="O90" s="126"/>
      <c r="P90" s="127"/>
    </row>
    <row r="91" spans="2:16" ht="409.5" x14ac:dyDescent="0.2">
      <c r="B91" s="8" t="s">
        <v>133</v>
      </c>
      <c r="C91" s="11" t="s">
        <v>100</v>
      </c>
      <c r="D91" s="12"/>
      <c r="E91" s="15" t="s">
        <v>134</v>
      </c>
      <c r="F91" s="25" t="s">
        <v>90</v>
      </c>
      <c r="G91" s="128" t="s">
        <v>91</v>
      </c>
      <c r="H91" s="129"/>
      <c r="I91" s="129"/>
      <c r="J91" s="129"/>
      <c r="K91" s="129"/>
      <c r="L91" s="129"/>
      <c r="M91" s="129"/>
      <c r="N91" s="129"/>
      <c r="O91" s="129"/>
      <c r="P91" s="130"/>
    </row>
    <row r="92" spans="2:16" ht="15" x14ac:dyDescent="0.2">
      <c r="B92" s="9" t="s">
        <v>98</v>
      </c>
      <c r="C92" s="13"/>
      <c r="D92" s="14"/>
      <c r="E92" s="16"/>
      <c r="F92" s="26" t="s">
        <v>92</v>
      </c>
      <c r="G92" s="20">
        <v>35</v>
      </c>
      <c r="H92" s="21">
        <v>56</v>
      </c>
      <c r="I92" s="20">
        <v>75</v>
      </c>
      <c r="J92" s="20">
        <v>93</v>
      </c>
      <c r="K92" s="21">
        <v>109</v>
      </c>
      <c r="L92" s="20">
        <v>180</v>
      </c>
      <c r="M92" s="20">
        <v>309</v>
      </c>
      <c r="N92" s="20">
        <v>425</v>
      </c>
      <c r="O92" s="21">
        <v>533</v>
      </c>
      <c r="P92" s="27">
        <v>639</v>
      </c>
    </row>
    <row r="93" spans="2:16" ht="28.5" x14ac:dyDescent="0.2">
      <c r="B93" s="9" t="s">
        <v>119</v>
      </c>
      <c r="C93" s="13" t="s">
        <v>83</v>
      </c>
      <c r="D93" s="14"/>
      <c r="E93" s="17" t="s">
        <v>88</v>
      </c>
      <c r="F93" s="26" t="s">
        <v>93</v>
      </c>
      <c r="G93" s="20">
        <v>-37</v>
      </c>
      <c r="H93" s="21">
        <v>-65</v>
      </c>
      <c r="I93" s="20">
        <v>-92</v>
      </c>
      <c r="J93" s="20">
        <v>-120</v>
      </c>
      <c r="K93" s="21">
        <v>-145</v>
      </c>
      <c r="L93" s="20">
        <v>-270</v>
      </c>
      <c r="M93" s="20">
        <v>-529</v>
      </c>
      <c r="N93" s="20">
        <v>-847</v>
      </c>
      <c r="O93" s="21">
        <v>-1173</v>
      </c>
      <c r="P93" s="27">
        <v>-1473</v>
      </c>
    </row>
    <row r="94" spans="2:16" ht="30" x14ac:dyDescent="0.2">
      <c r="B94" s="9"/>
      <c r="C94" s="13" t="s">
        <v>101</v>
      </c>
      <c r="D94" s="14"/>
      <c r="E94" s="18"/>
      <c r="F94" s="28" t="s">
        <v>94</v>
      </c>
      <c r="G94" s="22">
        <v>-37</v>
      </c>
      <c r="H94" s="22">
        <v>-33</v>
      </c>
      <c r="I94" s="22">
        <v>-31</v>
      </c>
      <c r="J94" s="22">
        <v>-30</v>
      </c>
      <c r="K94" s="22">
        <v>-29</v>
      </c>
      <c r="L94" s="22">
        <v>-27</v>
      </c>
      <c r="M94" s="22">
        <v>-27</v>
      </c>
      <c r="N94" s="22">
        <v>-28</v>
      </c>
      <c r="O94" s="22">
        <v>-29</v>
      </c>
      <c r="P94" s="29">
        <v>-30</v>
      </c>
    </row>
    <row r="95" spans="2:16" ht="30" x14ac:dyDescent="0.2">
      <c r="B95" s="9"/>
      <c r="C95" s="13" t="s">
        <v>102</v>
      </c>
      <c r="D95" s="14"/>
      <c r="E95" s="18"/>
      <c r="F95" s="26" t="s">
        <v>95</v>
      </c>
      <c r="G95" s="20">
        <v>1.01</v>
      </c>
      <c r="H95" s="21">
        <v>0.89</v>
      </c>
      <c r="I95" s="20">
        <v>0.84</v>
      </c>
      <c r="J95" s="20">
        <v>0.82</v>
      </c>
      <c r="K95" s="21">
        <v>0.79</v>
      </c>
      <c r="L95" s="20">
        <v>0.74</v>
      </c>
      <c r="M95" s="20">
        <v>0.72</v>
      </c>
      <c r="N95" s="20">
        <v>0.77</v>
      </c>
      <c r="O95" s="21">
        <v>0.8</v>
      </c>
      <c r="P95" s="27">
        <v>0.81</v>
      </c>
    </row>
    <row r="96" spans="2:16" ht="28.5" x14ac:dyDescent="0.2">
      <c r="B96" s="9"/>
      <c r="C96" s="13" t="s">
        <v>86</v>
      </c>
      <c r="D96" s="14"/>
      <c r="E96" s="18"/>
      <c r="F96" s="30" t="s">
        <v>96</v>
      </c>
      <c r="G96" s="23">
        <v>1.1000000000000001</v>
      </c>
      <c r="H96" s="24">
        <v>1.2</v>
      </c>
      <c r="I96" s="23">
        <v>1.2</v>
      </c>
      <c r="J96" s="23">
        <v>1.3</v>
      </c>
      <c r="K96" s="24">
        <v>1.3</v>
      </c>
      <c r="L96" s="23">
        <v>1.5</v>
      </c>
      <c r="M96" s="23">
        <v>1.7</v>
      </c>
      <c r="N96" s="23">
        <v>2</v>
      </c>
      <c r="O96" s="24">
        <v>2.2000000000000002</v>
      </c>
      <c r="P96" s="31">
        <v>2.2999999999999998</v>
      </c>
    </row>
    <row r="97" spans="2:16" ht="15" x14ac:dyDescent="0.2">
      <c r="B97" s="9"/>
      <c r="C97" s="13" t="s">
        <v>78</v>
      </c>
      <c r="D97" s="14"/>
      <c r="E97" s="18"/>
      <c r="F97" s="115"/>
      <c r="G97" s="116"/>
      <c r="H97" s="116"/>
      <c r="I97" s="116"/>
      <c r="J97" s="116"/>
      <c r="K97" s="116"/>
      <c r="L97" s="116"/>
      <c r="M97" s="116"/>
      <c r="N97" s="116"/>
      <c r="O97" s="116"/>
      <c r="P97" s="117"/>
    </row>
    <row r="98" spans="2:16" ht="15" x14ac:dyDescent="0.2">
      <c r="B98" s="9"/>
      <c r="C98" s="13">
        <v>194.4</v>
      </c>
      <c r="D98" s="14"/>
      <c r="E98" s="18"/>
      <c r="F98" s="122"/>
      <c r="G98" s="123"/>
      <c r="H98" s="123"/>
      <c r="I98" s="123"/>
      <c r="J98" s="123"/>
      <c r="K98" s="123"/>
      <c r="L98" s="123"/>
      <c r="M98" s="123"/>
      <c r="N98" s="123"/>
      <c r="O98" s="123"/>
      <c r="P98" s="124"/>
    </row>
    <row r="99" spans="2:16" ht="15" x14ac:dyDescent="0.2">
      <c r="B99" s="9"/>
      <c r="C99" s="118"/>
      <c r="D99" s="119"/>
      <c r="E99" s="18"/>
      <c r="F99" s="122"/>
      <c r="G99" s="123"/>
      <c r="H99" s="123"/>
      <c r="I99" s="123"/>
      <c r="J99" s="123"/>
      <c r="K99" s="123"/>
      <c r="L99" s="123"/>
      <c r="M99" s="123"/>
      <c r="N99" s="123"/>
      <c r="O99" s="123"/>
      <c r="P99" s="124"/>
    </row>
    <row r="100" spans="2:16" ht="15" x14ac:dyDescent="0.2">
      <c r="B100" s="10"/>
      <c r="C100" s="120"/>
      <c r="D100" s="121"/>
      <c r="E100" s="19"/>
      <c r="F100" s="125"/>
      <c r="G100" s="126"/>
      <c r="H100" s="126"/>
      <c r="I100" s="126"/>
      <c r="J100" s="126"/>
      <c r="K100" s="126"/>
      <c r="L100" s="126"/>
      <c r="M100" s="126"/>
      <c r="N100" s="126"/>
      <c r="O100" s="126"/>
      <c r="P100" s="127"/>
    </row>
    <row r="101" spans="2:16" ht="409.5" x14ac:dyDescent="0.2">
      <c r="B101" s="8" t="s">
        <v>135</v>
      </c>
      <c r="C101" s="11" t="s">
        <v>116</v>
      </c>
      <c r="D101" s="12"/>
      <c r="E101" s="15" t="s">
        <v>137</v>
      </c>
      <c r="F101" s="25" t="s">
        <v>90</v>
      </c>
      <c r="G101" s="128" t="s">
        <v>91</v>
      </c>
      <c r="H101" s="129"/>
      <c r="I101" s="129"/>
      <c r="J101" s="129"/>
      <c r="K101" s="129"/>
      <c r="L101" s="129"/>
      <c r="M101" s="129"/>
      <c r="N101" s="129"/>
      <c r="O101" s="129"/>
      <c r="P101" s="130"/>
    </row>
    <row r="102" spans="2:16" ht="15" x14ac:dyDescent="0.2">
      <c r="B102" s="9" t="s">
        <v>98</v>
      </c>
      <c r="C102" s="13"/>
      <c r="D102" s="14"/>
      <c r="E102" s="16"/>
      <c r="F102" s="26" t="s">
        <v>92</v>
      </c>
      <c r="G102" s="20">
        <v>39</v>
      </c>
      <c r="H102" s="21">
        <v>60</v>
      </c>
      <c r="I102" s="20">
        <v>78</v>
      </c>
      <c r="J102" s="20">
        <v>94</v>
      </c>
      <c r="K102" s="21">
        <v>110</v>
      </c>
      <c r="L102" s="20">
        <v>180</v>
      </c>
      <c r="M102" s="20">
        <v>317</v>
      </c>
      <c r="N102" s="20">
        <v>439</v>
      </c>
      <c r="O102" s="21">
        <v>546</v>
      </c>
      <c r="P102" s="27">
        <v>646</v>
      </c>
    </row>
    <row r="103" spans="2:16" ht="28.5" x14ac:dyDescent="0.2">
      <c r="B103" s="9" t="s">
        <v>115</v>
      </c>
      <c r="C103" s="13" t="s">
        <v>83</v>
      </c>
      <c r="D103" s="14"/>
      <c r="E103" s="17" t="s">
        <v>88</v>
      </c>
      <c r="F103" s="26" t="s">
        <v>93</v>
      </c>
      <c r="G103" s="20">
        <v>-41</v>
      </c>
      <c r="H103" s="21">
        <v>-68</v>
      </c>
      <c r="I103" s="20">
        <v>-93</v>
      </c>
      <c r="J103" s="20">
        <v>-117</v>
      </c>
      <c r="K103" s="21">
        <v>-140</v>
      </c>
      <c r="L103" s="20">
        <v>-276</v>
      </c>
      <c r="M103" s="20">
        <v>-567</v>
      </c>
      <c r="N103" s="20">
        <v>-882</v>
      </c>
      <c r="O103" s="21">
        <v>-1187</v>
      </c>
      <c r="P103" s="27">
        <v>-1483</v>
      </c>
    </row>
    <row r="104" spans="2:16" ht="30" x14ac:dyDescent="0.2">
      <c r="B104" s="9"/>
      <c r="C104" s="13" t="s">
        <v>136</v>
      </c>
      <c r="D104" s="14"/>
      <c r="E104" s="18"/>
      <c r="F104" s="28" t="s">
        <v>94</v>
      </c>
      <c r="G104" s="22">
        <v>-41</v>
      </c>
      <c r="H104" s="22">
        <v>-34</v>
      </c>
      <c r="I104" s="22">
        <v>-31</v>
      </c>
      <c r="J104" s="22">
        <v>-29</v>
      </c>
      <c r="K104" s="22">
        <v>-28</v>
      </c>
      <c r="L104" s="22">
        <v>-28</v>
      </c>
      <c r="M104" s="22">
        <v>-28</v>
      </c>
      <c r="N104" s="22">
        <v>-29</v>
      </c>
      <c r="O104" s="22">
        <v>-30</v>
      </c>
      <c r="P104" s="29">
        <v>-30</v>
      </c>
    </row>
    <row r="105" spans="2:16" ht="30" x14ac:dyDescent="0.2">
      <c r="B105" s="9"/>
      <c r="C105" s="13" t="s">
        <v>102</v>
      </c>
      <c r="D105" s="14"/>
      <c r="E105" s="18"/>
      <c r="F105" s="26" t="s">
        <v>95</v>
      </c>
      <c r="G105" s="20">
        <v>1.1200000000000001</v>
      </c>
      <c r="H105" s="21">
        <v>0.93</v>
      </c>
      <c r="I105" s="20">
        <v>0.85</v>
      </c>
      <c r="J105" s="20">
        <v>0.8</v>
      </c>
      <c r="K105" s="21">
        <v>0.76</v>
      </c>
      <c r="L105" s="20">
        <v>0.75</v>
      </c>
      <c r="M105" s="20">
        <v>0.78</v>
      </c>
      <c r="N105" s="20">
        <v>0.8</v>
      </c>
      <c r="O105" s="21">
        <v>0.81</v>
      </c>
      <c r="P105" s="27">
        <v>0.81</v>
      </c>
    </row>
    <row r="106" spans="2:16" ht="28.5" x14ac:dyDescent="0.2">
      <c r="B106" s="9"/>
      <c r="C106" s="13" t="s">
        <v>86</v>
      </c>
      <c r="D106" s="14"/>
      <c r="E106" s="18"/>
      <c r="F106" s="30" t="s">
        <v>96</v>
      </c>
      <c r="G106" s="23">
        <v>1.1000000000000001</v>
      </c>
      <c r="H106" s="24">
        <v>1.1000000000000001</v>
      </c>
      <c r="I106" s="23">
        <v>1.2</v>
      </c>
      <c r="J106" s="23">
        <v>1.2</v>
      </c>
      <c r="K106" s="24">
        <v>1.3</v>
      </c>
      <c r="L106" s="23">
        <v>1.5</v>
      </c>
      <c r="M106" s="23">
        <v>1.8</v>
      </c>
      <c r="N106" s="23">
        <v>2</v>
      </c>
      <c r="O106" s="24">
        <v>2.2000000000000002</v>
      </c>
      <c r="P106" s="31">
        <v>2.2999999999999998</v>
      </c>
    </row>
    <row r="107" spans="2:16" ht="15" x14ac:dyDescent="0.2">
      <c r="B107" s="9"/>
      <c r="C107" s="13" t="s">
        <v>78</v>
      </c>
      <c r="D107" s="14"/>
      <c r="E107" s="18"/>
      <c r="F107" s="115"/>
      <c r="G107" s="116"/>
      <c r="H107" s="116"/>
      <c r="I107" s="116"/>
      <c r="J107" s="116"/>
      <c r="K107" s="116"/>
      <c r="L107" s="116"/>
      <c r="M107" s="116"/>
      <c r="N107" s="116"/>
      <c r="O107" s="116"/>
      <c r="P107" s="117"/>
    </row>
    <row r="108" spans="2:16" ht="15" x14ac:dyDescent="0.2">
      <c r="B108" s="9"/>
      <c r="C108" s="13">
        <v>191.7</v>
      </c>
      <c r="D108" s="14"/>
      <c r="E108" s="18"/>
      <c r="F108" s="122"/>
      <c r="G108" s="123"/>
      <c r="H108" s="123"/>
      <c r="I108" s="123"/>
      <c r="J108" s="123"/>
      <c r="K108" s="123"/>
      <c r="L108" s="123"/>
      <c r="M108" s="123"/>
      <c r="N108" s="123"/>
      <c r="O108" s="123"/>
      <c r="P108" s="124"/>
    </row>
    <row r="109" spans="2:16" ht="15" x14ac:dyDescent="0.2">
      <c r="B109" s="9"/>
      <c r="C109" s="118"/>
      <c r="D109" s="119"/>
      <c r="E109" s="18"/>
      <c r="F109" s="122"/>
      <c r="G109" s="123"/>
      <c r="H109" s="123"/>
      <c r="I109" s="123"/>
      <c r="J109" s="123"/>
      <c r="K109" s="123"/>
      <c r="L109" s="123"/>
      <c r="M109" s="123"/>
      <c r="N109" s="123"/>
      <c r="O109" s="123"/>
      <c r="P109" s="124"/>
    </row>
    <row r="110" spans="2:16" ht="15" x14ac:dyDescent="0.2">
      <c r="B110" s="10"/>
      <c r="C110" s="120"/>
      <c r="D110" s="121"/>
      <c r="E110" s="19"/>
      <c r="F110" s="125"/>
      <c r="G110" s="126"/>
      <c r="H110" s="126"/>
      <c r="I110" s="126"/>
      <c r="J110" s="126"/>
      <c r="K110" s="126"/>
      <c r="L110" s="126"/>
      <c r="M110" s="126"/>
      <c r="N110" s="126"/>
      <c r="O110" s="126"/>
      <c r="P110" s="127"/>
    </row>
    <row r="111" spans="2:16" ht="409.5" x14ac:dyDescent="0.2">
      <c r="B111" s="8" t="s">
        <v>138</v>
      </c>
      <c r="C111" s="11" t="s">
        <v>100</v>
      </c>
      <c r="D111" s="12"/>
      <c r="E111" s="15" t="s">
        <v>139</v>
      </c>
      <c r="F111" s="25" t="s">
        <v>90</v>
      </c>
      <c r="G111" s="128" t="s">
        <v>91</v>
      </c>
      <c r="H111" s="129"/>
      <c r="I111" s="129"/>
      <c r="J111" s="129"/>
      <c r="K111" s="129"/>
      <c r="L111" s="129"/>
      <c r="M111" s="129"/>
      <c r="N111" s="129"/>
      <c r="O111" s="129"/>
      <c r="P111" s="130"/>
    </row>
    <row r="112" spans="2:16" ht="15" x14ac:dyDescent="0.2">
      <c r="B112" s="9" t="s">
        <v>98</v>
      </c>
      <c r="C112" s="13"/>
      <c r="D112" s="14"/>
      <c r="E112" s="16"/>
      <c r="F112" s="26" t="s">
        <v>92</v>
      </c>
      <c r="G112" s="20">
        <v>36</v>
      </c>
      <c r="H112" s="21">
        <v>57</v>
      </c>
      <c r="I112" s="20">
        <v>76</v>
      </c>
      <c r="J112" s="20">
        <v>94</v>
      </c>
      <c r="K112" s="21">
        <v>110</v>
      </c>
      <c r="L112" s="20">
        <v>182</v>
      </c>
      <c r="M112" s="20">
        <v>313</v>
      </c>
      <c r="N112" s="20">
        <v>431</v>
      </c>
      <c r="O112" s="21">
        <v>539</v>
      </c>
      <c r="P112" s="27">
        <v>644</v>
      </c>
    </row>
    <row r="113" spans="2:16" ht="28.5" x14ac:dyDescent="0.2">
      <c r="B113" s="9" t="s">
        <v>122</v>
      </c>
      <c r="C113" s="13" t="s">
        <v>83</v>
      </c>
      <c r="D113" s="14"/>
      <c r="E113" s="17" t="s">
        <v>88</v>
      </c>
      <c r="F113" s="26" t="s">
        <v>93</v>
      </c>
      <c r="G113" s="20">
        <v>-36</v>
      </c>
      <c r="H113" s="21">
        <v>-65</v>
      </c>
      <c r="I113" s="20">
        <v>-93</v>
      </c>
      <c r="J113" s="20">
        <v>-119</v>
      </c>
      <c r="K113" s="21">
        <v>-145</v>
      </c>
      <c r="L113" s="20">
        <v>-270</v>
      </c>
      <c r="M113" s="20">
        <v>-531</v>
      </c>
      <c r="N113" s="20">
        <v>-850</v>
      </c>
      <c r="O113" s="21">
        <v>-1163</v>
      </c>
      <c r="P113" s="27">
        <v>-1463</v>
      </c>
    </row>
    <row r="114" spans="2:16" ht="30" x14ac:dyDescent="0.2">
      <c r="B114" s="9"/>
      <c r="C114" s="13" t="s">
        <v>101</v>
      </c>
      <c r="D114" s="14"/>
      <c r="E114" s="16" t="s">
        <v>140</v>
      </c>
      <c r="F114" s="28" t="s">
        <v>94</v>
      </c>
      <c r="G114" s="22">
        <v>-36</v>
      </c>
      <c r="H114" s="22">
        <v>-33</v>
      </c>
      <c r="I114" s="22">
        <v>-31</v>
      </c>
      <c r="J114" s="22">
        <v>-30</v>
      </c>
      <c r="K114" s="22">
        <v>-29</v>
      </c>
      <c r="L114" s="22">
        <v>-27</v>
      </c>
      <c r="M114" s="22">
        <v>-27</v>
      </c>
      <c r="N114" s="22">
        <v>-28</v>
      </c>
      <c r="O114" s="22">
        <v>-29</v>
      </c>
      <c r="P114" s="29">
        <v>-29</v>
      </c>
    </row>
    <row r="115" spans="2:16" ht="30" x14ac:dyDescent="0.2">
      <c r="B115" s="9"/>
      <c r="C115" s="13" t="s">
        <v>102</v>
      </c>
      <c r="D115" s="14"/>
      <c r="E115" s="18"/>
      <c r="F115" s="26" t="s">
        <v>95</v>
      </c>
      <c r="G115" s="20">
        <v>0.98</v>
      </c>
      <c r="H115" s="21">
        <v>0.89</v>
      </c>
      <c r="I115" s="20">
        <v>0.85</v>
      </c>
      <c r="J115" s="20">
        <v>0.81</v>
      </c>
      <c r="K115" s="21">
        <v>0.79</v>
      </c>
      <c r="L115" s="20">
        <v>0.74</v>
      </c>
      <c r="M115" s="20">
        <v>0.73</v>
      </c>
      <c r="N115" s="20">
        <v>0.77</v>
      </c>
      <c r="O115" s="21">
        <v>0.79</v>
      </c>
      <c r="P115" s="27">
        <v>0.8</v>
      </c>
    </row>
    <row r="116" spans="2:16" ht="28.5" x14ac:dyDescent="0.2">
      <c r="B116" s="9"/>
      <c r="C116" s="13" t="s">
        <v>86</v>
      </c>
      <c r="D116" s="14"/>
      <c r="E116" s="18"/>
      <c r="F116" s="30" t="s">
        <v>96</v>
      </c>
      <c r="G116" s="23">
        <v>1</v>
      </c>
      <c r="H116" s="24">
        <v>1.1000000000000001</v>
      </c>
      <c r="I116" s="23">
        <v>1.2</v>
      </c>
      <c r="J116" s="23">
        <v>1.3</v>
      </c>
      <c r="K116" s="24">
        <v>1.3</v>
      </c>
      <c r="L116" s="23">
        <v>1.5</v>
      </c>
      <c r="M116" s="23">
        <v>1.7</v>
      </c>
      <c r="N116" s="23">
        <v>2</v>
      </c>
      <c r="O116" s="24">
        <v>2.2000000000000002</v>
      </c>
      <c r="P116" s="31">
        <v>2.2999999999999998</v>
      </c>
    </row>
    <row r="117" spans="2:16" ht="15" x14ac:dyDescent="0.2">
      <c r="B117" s="9"/>
      <c r="C117" s="13" t="s">
        <v>78</v>
      </c>
      <c r="D117" s="14"/>
      <c r="E117" s="18"/>
      <c r="F117" s="115"/>
      <c r="G117" s="116"/>
      <c r="H117" s="116"/>
      <c r="I117" s="116"/>
      <c r="J117" s="116"/>
      <c r="K117" s="116"/>
      <c r="L117" s="116"/>
      <c r="M117" s="116"/>
      <c r="N117" s="116"/>
      <c r="O117" s="116"/>
      <c r="P117" s="117"/>
    </row>
    <row r="118" spans="2:16" ht="15" x14ac:dyDescent="0.2">
      <c r="B118" s="9"/>
      <c r="C118" s="13">
        <v>194.1</v>
      </c>
      <c r="D118" s="14"/>
      <c r="E118" s="18"/>
      <c r="F118" s="122"/>
      <c r="G118" s="123"/>
      <c r="H118" s="123"/>
      <c r="I118" s="123"/>
      <c r="J118" s="123"/>
      <c r="K118" s="123"/>
      <c r="L118" s="123"/>
      <c r="M118" s="123"/>
      <c r="N118" s="123"/>
      <c r="O118" s="123"/>
      <c r="P118" s="124"/>
    </row>
    <row r="119" spans="2:16" ht="15" x14ac:dyDescent="0.2">
      <c r="B119" s="9"/>
      <c r="C119" s="118"/>
      <c r="D119" s="119"/>
      <c r="E119" s="18"/>
      <c r="F119" s="122"/>
      <c r="G119" s="123"/>
      <c r="H119" s="123"/>
      <c r="I119" s="123"/>
      <c r="J119" s="123"/>
      <c r="K119" s="123"/>
      <c r="L119" s="123"/>
      <c r="M119" s="123"/>
      <c r="N119" s="123"/>
      <c r="O119" s="123"/>
      <c r="P119" s="124"/>
    </row>
    <row r="120" spans="2:16" ht="15" x14ac:dyDescent="0.2">
      <c r="B120" s="10"/>
      <c r="C120" s="120"/>
      <c r="D120" s="121"/>
      <c r="E120" s="19"/>
      <c r="F120" s="125"/>
      <c r="G120" s="126"/>
      <c r="H120" s="126"/>
      <c r="I120" s="126"/>
      <c r="J120" s="126"/>
      <c r="K120" s="126"/>
      <c r="L120" s="126"/>
      <c r="M120" s="126"/>
      <c r="N120" s="126"/>
      <c r="O120" s="126"/>
      <c r="P120" s="127"/>
    </row>
    <row r="121" spans="2:16" ht="409.5" x14ac:dyDescent="0.2">
      <c r="B121" s="8" t="s">
        <v>141</v>
      </c>
      <c r="C121" s="11" t="s">
        <v>100</v>
      </c>
      <c r="D121" s="12"/>
      <c r="E121" s="15" t="s">
        <v>142</v>
      </c>
      <c r="F121" s="25" t="s">
        <v>90</v>
      </c>
      <c r="G121" s="128" t="s">
        <v>91</v>
      </c>
      <c r="H121" s="129"/>
      <c r="I121" s="129"/>
      <c r="J121" s="129"/>
      <c r="K121" s="129"/>
      <c r="L121" s="129"/>
      <c r="M121" s="129"/>
      <c r="N121" s="129"/>
      <c r="O121" s="129"/>
      <c r="P121" s="130"/>
    </row>
    <row r="122" spans="2:16" ht="15" x14ac:dyDescent="0.2">
      <c r="B122" s="9" t="s">
        <v>98</v>
      </c>
      <c r="C122" s="13"/>
      <c r="D122" s="14"/>
      <c r="E122" s="16"/>
      <c r="F122" s="26" t="s">
        <v>92</v>
      </c>
      <c r="G122" s="20">
        <v>35</v>
      </c>
      <c r="H122" s="21">
        <v>56</v>
      </c>
      <c r="I122" s="20">
        <v>78</v>
      </c>
      <c r="J122" s="20">
        <v>99</v>
      </c>
      <c r="K122" s="21">
        <v>114</v>
      </c>
      <c r="L122" s="20">
        <v>179</v>
      </c>
      <c r="M122" s="20">
        <v>297</v>
      </c>
      <c r="N122" s="20">
        <v>404</v>
      </c>
      <c r="O122" s="21">
        <v>501</v>
      </c>
      <c r="P122" s="27">
        <v>598</v>
      </c>
    </row>
    <row r="123" spans="2:16" ht="28.5" x14ac:dyDescent="0.2">
      <c r="B123" s="9" t="s">
        <v>112</v>
      </c>
      <c r="C123" s="13" t="s">
        <v>83</v>
      </c>
      <c r="D123" s="14"/>
      <c r="E123" s="17" t="s">
        <v>88</v>
      </c>
      <c r="F123" s="26" t="s">
        <v>93</v>
      </c>
      <c r="G123" s="20">
        <v>-38</v>
      </c>
      <c r="H123" s="21">
        <v>-65</v>
      </c>
      <c r="I123" s="20">
        <v>-94</v>
      </c>
      <c r="J123" s="20">
        <v>-119</v>
      </c>
      <c r="K123" s="21">
        <v>-146</v>
      </c>
      <c r="L123" s="20">
        <v>-269</v>
      </c>
      <c r="M123" s="20">
        <v>-533</v>
      </c>
      <c r="N123" s="20">
        <v>-854</v>
      </c>
      <c r="O123" s="21">
        <v>-1163</v>
      </c>
      <c r="P123" s="27">
        <v>-1457</v>
      </c>
    </row>
    <row r="124" spans="2:16" ht="30" x14ac:dyDescent="0.2">
      <c r="B124" s="9"/>
      <c r="C124" s="13" t="s">
        <v>101</v>
      </c>
      <c r="D124" s="14"/>
      <c r="E124" s="16" t="s">
        <v>140</v>
      </c>
      <c r="F124" s="28" t="s">
        <v>94</v>
      </c>
      <c r="G124" s="22">
        <v>-38</v>
      </c>
      <c r="H124" s="22">
        <v>-33</v>
      </c>
      <c r="I124" s="22">
        <v>-31</v>
      </c>
      <c r="J124" s="22">
        <v>-30</v>
      </c>
      <c r="K124" s="22">
        <v>-29</v>
      </c>
      <c r="L124" s="22">
        <v>-27</v>
      </c>
      <c r="M124" s="22">
        <v>-27</v>
      </c>
      <c r="N124" s="22">
        <v>-29</v>
      </c>
      <c r="O124" s="22">
        <v>-29</v>
      </c>
      <c r="P124" s="29">
        <v>-29</v>
      </c>
    </row>
    <row r="125" spans="2:16" ht="30" x14ac:dyDescent="0.2">
      <c r="B125" s="9"/>
      <c r="C125" s="13" t="s">
        <v>102</v>
      </c>
      <c r="D125" s="14"/>
      <c r="E125" s="18"/>
      <c r="F125" s="26" t="s">
        <v>95</v>
      </c>
      <c r="G125" s="20">
        <v>1.04</v>
      </c>
      <c r="H125" s="21">
        <v>0.89</v>
      </c>
      <c r="I125" s="20">
        <v>0.85</v>
      </c>
      <c r="J125" s="20">
        <v>0.81</v>
      </c>
      <c r="K125" s="21">
        <v>0.8</v>
      </c>
      <c r="L125" s="20">
        <v>0.73</v>
      </c>
      <c r="M125" s="20">
        <v>0.73</v>
      </c>
      <c r="N125" s="20">
        <v>0.78</v>
      </c>
      <c r="O125" s="21">
        <v>0.79</v>
      </c>
      <c r="P125" s="27">
        <v>0.79</v>
      </c>
    </row>
    <row r="126" spans="2:16" ht="28.5" x14ac:dyDescent="0.2">
      <c r="B126" s="9"/>
      <c r="C126" s="13" t="s">
        <v>86</v>
      </c>
      <c r="D126" s="14"/>
      <c r="E126" s="18"/>
      <c r="F126" s="30" t="s">
        <v>96</v>
      </c>
      <c r="G126" s="23">
        <v>1.1000000000000001</v>
      </c>
      <c r="H126" s="24">
        <v>1.2</v>
      </c>
      <c r="I126" s="23">
        <v>1.2</v>
      </c>
      <c r="J126" s="23">
        <v>1.2</v>
      </c>
      <c r="K126" s="24">
        <v>1.3</v>
      </c>
      <c r="L126" s="23">
        <v>1.5</v>
      </c>
      <c r="M126" s="23">
        <v>1.8</v>
      </c>
      <c r="N126" s="23">
        <v>2.1</v>
      </c>
      <c r="O126" s="24">
        <v>2.2999999999999998</v>
      </c>
      <c r="P126" s="31">
        <v>2.4</v>
      </c>
    </row>
    <row r="127" spans="2:16" ht="15" x14ac:dyDescent="0.2">
      <c r="B127" s="9"/>
      <c r="C127" s="13" t="s">
        <v>78</v>
      </c>
      <c r="D127" s="14"/>
      <c r="E127" s="18"/>
      <c r="F127" s="115"/>
      <c r="G127" s="116"/>
      <c r="H127" s="116"/>
      <c r="I127" s="116"/>
      <c r="J127" s="116"/>
      <c r="K127" s="116"/>
      <c r="L127" s="116"/>
      <c r="M127" s="116"/>
      <c r="N127" s="116"/>
      <c r="O127" s="116"/>
      <c r="P127" s="117"/>
    </row>
    <row r="128" spans="2:16" ht="15" x14ac:dyDescent="0.2">
      <c r="B128" s="9"/>
      <c r="C128" s="13">
        <v>193</v>
      </c>
      <c r="D128" s="14"/>
      <c r="E128" s="18"/>
      <c r="F128" s="122"/>
      <c r="G128" s="123"/>
      <c r="H128" s="123"/>
      <c r="I128" s="123"/>
      <c r="J128" s="123"/>
      <c r="K128" s="123"/>
      <c r="L128" s="123"/>
      <c r="M128" s="123"/>
      <c r="N128" s="123"/>
      <c r="O128" s="123"/>
      <c r="P128" s="124"/>
    </row>
    <row r="129" spans="2:16" ht="15" x14ac:dyDescent="0.2">
      <c r="B129" s="9"/>
      <c r="C129" s="118"/>
      <c r="D129" s="119"/>
      <c r="E129" s="18"/>
      <c r="F129" s="122"/>
      <c r="G129" s="123"/>
      <c r="H129" s="123"/>
      <c r="I129" s="123"/>
      <c r="J129" s="123"/>
      <c r="K129" s="123"/>
      <c r="L129" s="123"/>
      <c r="M129" s="123"/>
      <c r="N129" s="123"/>
      <c r="O129" s="123"/>
      <c r="P129" s="124"/>
    </row>
    <row r="130" spans="2:16" ht="15" x14ac:dyDescent="0.2">
      <c r="B130" s="10"/>
      <c r="C130" s="120"/>
      <c r="D130" s="121"/>
      <c r="E130" s="19"/>
      <c r="F130" s="125"/>
      <c r="G130" s="126"/>
      <c r="H130" s="126"/>
      <c r="I130" s="126"/>
      <c r="J130" s="126"/>
      <c r="K130" s="126"/>
      <c r="L130" s="126"/>
      <c r="M130" s="126"/>
      <c r="N130" s="126"/>
      <c r="O130" s="126"/>
      <c r="P130" s="127"/>
    </row>
    <row r="131" spans="2:16" ht="409.5" x14ac:dyDescent="0.2">
      <c r="B131" s="8" t="s">
        <v>143</v>
      </c>
      <c r="C131" s="11" t="s">
        <v>116</v>
      </c>
      <c r="D131" s="12"/>
      <c r="E131" s="15" t="s">
        <v>144</v>
      </c>
      <c r="F131" s="25" t="s">
        <v>90</v>
      </c>
      <c r="G131" s="128" t="s">
        <v>91</v>
      </c>
      <c r="H131" s="129"/>
      <c r="I131" s="129"/>
      <c r="J131" s="129"/>
      <c r="K131" s="129"/>
      <c r="L131" s="129"/>
      <c r="M131" s="129"/>
      <c r="N131" s="129"/>
      <c r="O131" s="129"/>
      <c r="P131" s="130"/>
    </row>
    <row r="132" spans="2:16" ht="30" x14ac:dyDescent="0.2">
      <c r="B132" s="9" t="s">
        <v>80</v>
      </c>
      <c r="C132" s="13"/>
      <c r="D132" s="14"/>
      <c r="E132" s="16"/>
      <c r="F132" s="26" t="s">
        <v>92</v>
      </c>
      <c r="G132" s="20">
        <v>30</v>
      </c>
      <c r="H132" s="21">
        <v>48</v>
      </c>
      <c r="I132" s="20">
        <v>79</v>
      </c>
      <c r="J132" s="20">
        <v>100</v>
      </c>
      <c r="K132" s="21">
        <v>118</v>
      </c>
      <c r="L132" s="20">
        <v>204</v>
      </c>
      <c r="M132" s="20">
        <v>362</v>
      </c>
      <c r="N132" s="20">
        <v>490</v>
      </c>
      <c r="O132" s="21">
        <v>605</v>
      </c>
      <c r="P132" s="27">
        <v>712</v>
      </c>
    </row>
    <row r="133" spans="2:16" ht="28.5" x14ac:dyDescent="0.2">
      <c r="B133" s="9" t="s">
        <v>131</v>
      </c>
      <c r="C133" s="13" t="s">
        <v>83</v>
      </c>
      <c r="D133" s="14"/>
      <c r="E133" s="17" t="s">
        <v>88</v>
      </c>
      <c r="F133" s="26" t="s">
        <v>93</v>
      </c>
      <c r="G133" s="20">
        <v>-35</v>
      </c>
      <c r="H133" s="21">
        <v>-53</v>
      </c>
      <c r="I133" s="20">
        <v>-73</v>
      </c>
      <c r="J133" s="20">
        <v>-89</v>
      </c>
      <c r="K133" s="21">
        <v>-108</v>
      </c>
      <c r="L133" s="20">
        <v>-242</v>
      </c>
      <c r="M133" s="20">
        <v>-543</v>
      </c>
      <c r="N133" s="20">
        <v>-911</v>
      </c>
      <c r="O133" s="21">
        <v>-1285</v>
      </c>
      <c r="P133" s="27">
        <v>-1633</v>
      </c>
    </row>
    <row r="134" spans="2:16" ht="30" x14ac:dyDescent="0.2">
      <c r="B134" s="9"/>
      <c r="C134" s="13" t="s">
        <v>84</v>
      </c>
      <c r="D134" s="14"/>
      <c r="E134" s="18"/>
      <c r="F134" s="28" t="s">
        <v>94</v>
      </c>
      <c r="G134" s="22">
        <v>-35</v>
      </c>
      <c r="H134" s="22">
        <v>-27</v>
      </c>
      <c r="I134" s="22">
        <v>-24</v>
      </c>
      <c r="J134" s="22">
        <v>-22</v>
      </c>
      <c r="K134" s="22">
        <v>-22</v>
      </c>
      <c r="L134" s="22">
        <v>-24</v>
      </c>
      <c r="M134" s="22">
        <v>-27</v>
      </c>
      <c r="N134" s="22">
        <v>-30</v>
      </c>
      <c r="O134" s="22">
        <v>-32</v>
      </c>
      <c r="P134" s="29">
        <v>-33</v>
      </c>
    </row>
    <row r="135" spans="2:16" ht="30" x14ac:dyDescent="0.2">
      <c r="B135" s="9"/>
      <c r="C135" s="13" t="s">
        <v>85</v>
      </c>
      <c r="D135" s="14"/>
      <c r="E135" s="18"/>
      <c r="F135" s="26" t="s">
        <v>95</v>
      </c>
      <c r="G135" s="20">
        <v>0.96</v>
      </c>
      <c r="H135" s="21">
        <v>0.72</v>
      </c>
      <c r="I135" s="20">
        <v>0.66</v>
      </c>
      <c r="J135" s="20">
        <v>0.61</v>
      </c>
      <c r="K135" s="21">
        <v>0.59</v>
      </c>
      <c r="L135" s="20">
        <v>0.66</v>
      </c>
      <c r="M135" s="20">
        <v>0.74</v>
      </c>
      <c r="N135" s="20">
        <v>0.83</v>
      </c>
      <c r="O135" s="21">
        <v>0.88</v>
      </c>
      <c r="P135" s="27">
        <v>0.89</v>
      </c>
    </row>
    <row r="136" spans="2:16" ht="28.5" x14ac:dyDescent="0.2">
      <c r="B136" s="9"/>
      <c r="C136" s="13" t="s">
        <v>86</v>
      </c>
      <c r="D136" s="14"/>
      <c r="E136" s="18"/>
      <c r="F136" s="30" t="s">
        <v>96</v>
      </c>
      <c r="G136" s="23">
        <v>1.2</v>
      </c>
      <c r="H136" s="24">
        <v>1.1000000000000001</v>
      </c>
      <c r="I136" s="23">
        <v>0.9</v>
      </c>
      <c r="J136" s="23">
        <v>0.9</v>
      </c>
      <c r="K136" s="24">
        <v>0.9</v>
      </c>
      <c r="L136" s="23">
        <v>1.2</v>
      </c>
      <c r="M136" s="23">
        <v>1.5</v>
      </c>
      <c r="N136" s="23">
        <v>1.9</v>
      </c>
      <c r="O136" s="24">
        <v>2.1</v>
      </c>
      <c r="P136" s="31">
        <v>2.2999999999999998</v>
      </c>
    </row>
    <row r="137" spans="2:16" ht="15" x14ac:dyDescent="0.2">
      <c r="B137" s="9"/>
      <c r="C137" s="13" t="s">
        <v>78</v>
      </c>
      <c r="D137" s="14"/>
      <c r="E137" s="18"/>
      <c r="F137" s="115"/>
      <c r="G137" s="116"/>
      <c r="H137" s="116"/>
      <c r="I137" s="116"/>
      <c r="J137" s="116"/>
      <c r="K137" s="116"/>
      <c r="L137" s="116"/>
      <c r="M137" s="116"/>
      <c r="N137" s="116"/>
      <c r="O137" s="116"/>
      <c r="P137" s="117"/>
    </row>
    <row r="138" spans="2:16" ht="15" x14ac:dyDescent="0.2">
      <c r="B138" s="9"/>
      <c r="C138" s="13">
        <v>0</v>
      </c>
      <c r="D138" s="14"/>
      <c r="E138" s="18"/>
      <c r="F138" s="122"/>
      <c r="G138" s="123"/>
      <c r="H138" s="123"/>
      <c r="I138" s="123"/>
      <c r="J138" s="123"/>
      <c r="K138" s="123"/>
      <c r="L138" s="123"/>
      <c r="M138" s="123"/>
      <c r="N138" s="123"/>
      <c r="O138" s="123"/>
      <c r="P138" s="124"/>
    </row>
    <row r="139" spans="2:16" ht="15" x14ac:dyDescent="0.2">
      <c r="B139" s="9"/>
      <c r="C139" s="118"/>
      <c r="D139" s="119"/>
      <c r="E139" s="18"/>
      <c r="F139" s="122"/>
      <c r="G139" s="123"/>
      <c r="H139" s="123"/>
      <c r="I139" s="123"/>
      <c r="J139" s="123"/>
      <c r="K139" s="123"/>
      <c r="L139" s="123"/>
      <c r="M139" s="123"/>
      <c r="N139" s="123"/>
      <c r="O139" s="123"/>
      <c r="P139" s="124"/>
    </row>
    <row r="140" spans="2:16" ht="15" x14ac:dyDescent="0.2">
      <c r="B140" s="10"/>
      <c r="C140" s="120"/>
      <c r="D140" s="121"/>
      <c r="E140" s="19"/>
      <c r="F140" s="125"/>
      <c r="G140" s="126"/>
      <c r="H140" s="126"/>
      <c r="I140" s="126"/>
      <c r="J140" s="126"/>
      <c r="K140" s="126"/>
      <c r="L140" s="126"/>
      <c r="M140" s="126"/>
      <c r="N140" s="126"/>
      <c r="O140" s="126"/>
      <c r="P140" s="127"/>
    </row>
    <row r="141" spans="2:16" ht="409.5" x14ac:dyDescent="0.2">
      <c r="B141" s="8" t="s">
        <v>145</v>
      </c>
      <c r="C141" s="11" t="s">
        <v>100</v>
      </c>
      <c r="D141" s="12"/>
      <c r="E141" s="15" t="s">
        <v>146</v>
      </c>
      <c r="F141" s="25" t="s">
        <v>90</v>
      </c>
      <c r="G141" s="128" t="s">
        <v>91</v>
      </c>
      <c r="H141" s="129"/>
      <c r="I141" s="129"/>
      <c r="J141" s="129"/>
      <c r="K141" s="129"/>
      <c r="L141" s="129"/>
      <c r="M141" s="129"/>
      <c r="N141" s="129"/>
      <c r="O141" s="129"/>
      <c r="P141" s="130"/>
    </row>
    <row r="142" spans="2:16" ht="15" x14ac:dyDescent="0.2">
      <c r="B142" s="9" t="s">
        <v>98</v>
      </c>
      <c r="C142" s="13"/>
      <c r="D142" s="14"/>
      <c r="E142" s="16"/>
      <c r="F142" s="26" t="s">
        <v>92</v>
      </c>
      <c r="G142" s="20">
        <v>34</v>
      </c>
      <c r="H142" s="21">
        <v>55</v>
      </c>
      <c r="I142" s="20">
        <v>76</v>
      </c>
      <c r="J142" s="20">
        <v>100</v>
      </c>
      <c r="K142" s="21">
        <v>121</v>
      </c>
      <c r="L142" s="20">
        <v>194</v>
      </c>
      <c r="M142" s="20">
        <v>317</v>
      </c>
      <c r="N142" s="20">
        <v>426</v>
      </c>
      <c r="O142" s="21">
        <v>526</v>
      </c>
      <c r="P142" s="27">
        <v>621</v>
      </c>
    </row>
    <row r="143" spans="2:16" ht="28.5" x14ac:dyDescent="0.2">
      <c r="B143" s="9" t="s">
        <v>112</v>
      </c>
      <c r="C143" s="13" t="s">
        <v>83</v>
      </c>
      <c r="D143" s="14"/>
      <c r="E143" s="17" t="s">
        <v>88</v>
      </c>
      <c r="F143" s="26" t="s">
        <v>93</v>
      </c>
      <c r="G143" s="20">
        <v>-37</v>
      </c>
      <c r="H143" s="21">
        <v>-64</v>
      </c>
      <c r="I143" s="20">
        <v>-92</v>
      </c>
      <c r="J143" s="20">
        <v>-122</v>
      </c>
      <c r="K143" s="21">
        <v>-147</v>
      </c>
      <c r="L143" s="20">
        <v>-270</v>
      </c>
      <c r="M143" s="20">
        <v>-531</v>
      </c>
      <c r="N143" s="20">
        <v>-848</v>
      </c>
      <c r="O143" s="21">
        <v>-1166</v>
      </c>
      <c r="P143" s="27">
        <v>-1468</v>
      </c>
    </row>
    <row r="144" spans="2:16" ht="30" x14ac:dyDescent="0.2">
      <c r="B144" s="9"/>
      <c r="C144" s="13" t="s">
        <v>101</v>
      </c>
      <c r="D144" s="14"/>
      <c r="E144" s="16" t="s">
        <v>147</v>
      </c>
      <c r="F144" s="28" t="s">
        <v>94</v>
      </c>
      <c r="G144" s="22">
        <v>-37</v>
      </c>
      <c r="H144" s="22">
        <v>-32</v>
      </c>
      <c r="I144" s="22">
        <v>-31</v>
      </c>
      <c r="J144" s="22">
        <v>-31</v>
      </c>
      <c r="K144" s="22">
        <v>-29</v>
      </c>
      <c r="L144" s="22">
        <v>-27</v>
      </c>
      <c r="M144" s="22">
        <v>-27</v>
      </c>
      <c r="N144" s="22">
        <v>-28</v>
      </c>
      <c r="O144" s="22">
        <v>-29</v>
      </c>
      <c r="P144" s="29">
        <v>-29</v>
      </c>
    </row>
    <row r="145" spans="2:16" ht="30" x14ac:dyDescent="0.2">
      <c r="B145" s="9"/>
      <c r="C145" s="13" t="s">
        <v>102</v>
      </c>
      <c r="D145" s="14"/>
      <c r="E145" s="18"/>
      <c r="F145" s="26" t="s">
        <v>95</v>
      </c>
      <c r="G145" s="20">
        <v>1.01</v>
      </c>
      <c r="H145" s="21">
        <v>0.87</v>
      </c>
      <c r="I145" s="20">
        <v>0.84</v>
      </c>
      <c r="J145" s="20">
        <v>0.83</v>
      </c>
      <c r="K145" s="21">
        <v>0.8</v>
      </c>
      <c r="L145" s="20">
        <v>0.74</v>
      </c>
      <c r="M145" s="20">
        <v>0.73</v>
      </c>
      <c r="N145" s="20">
        <v>0.77</v>
      </c>
      <c r="O145" s="21">
        <v>0.8</v>
      </c>
      <c r="P145" s="27">
        <v>0.8</v>
      </c>
    </row>
    <row r="146" spans="2:16" ht="28.5" x14ac:dyDescent="0.2">
      <c r="B146" s="9"/>
      <c r="C146" s="13" t="s">
        <v>86</v>
      </c>
      <c r="D146" s="14"/>
      <c r="E146" s="18"/>
      <c r="F146" s="30" t="s">
        <v>96</v>
      </c>
      <c r="G146" s="23">
        <v>1.1000000000000001</v>
      </c>
      <c r="H146" s="24">
        <v>1.2</v>
      </c>
      <c r="I146" s="23">
        <v>1.2</v>
      </c>
      <c r="J146" s="23">
        <v>1.2</v>
      </c>
      <c r="K146" s="24">
        <v>1.2</v>
      </c>
      <c r="L146" s="23">
        <v>1.4</v>
      </c>
      <c r="M146" s="23">
        <v>1.7</v>
      </c>
      <c r="N146" s="23">
        <v>2</v>
      </c>
      <c r="O146" s="24">
        <v>2.2000000000000002</v>
      </c>
      <c r="P146" s="31">
        <v>2.4</v>
      </c>
    </row>
    <row r="147" spans="2:16" ht="15" x14ac:dyDescent="0.2">
      <c r="B147" s="9"/>
      <c r="C147" s="13" t="s">
        <v>78</v>
      </c>
      <c r="D147" s="14"/>
      <c r="E147" s="18"/>
      <c r="F147" s="115"/>
      <c r="G147" s="116"/>
      <c r="H147" s="116"/>
      <c r="I147" s="116"/>
      <c r="J147" s="116"/>
      <c r="K147" s="116"/>
      <c r="L147" s="116"/>
      <c r="M147" s="116"/>
      <c r="N147" s="116"/>
      <c r="O147" s="116"/>
      <c r="P147" s="117"/>
    </row>
    <row r="148" spans="2:16" ht="15" x14ac:dyDescent="0.2">
      <c r="B148" s="9"/>
      <c r="C148" s="13">
        <v>192.6</v>
      </c>
      <c r="D148" s="14"/>
      <c r="E148" s="18"/>
      <c r="F148" s="122"/>
      <c r="G148" s="123"/>
      <c r="H148" s="123"/>
      <c r="I148" s="123"/>
      <c r="J148" s="123"/>
      <c r="K148" s="123"/>
      <c r="L148" s="123"/>
      <c r="M148" s="123"/>
      <c r="N148" s="123"/>
      <c r="O148" s="123"/>
      <c r="P148" s="124"/>
    </row>
    <row r="149" spans="2:16" ht="15" x14ac:dyDescent="0.2">
      <c r="B149" s="9"/>
      <c r="C149" s="118"/>
      <c r="D149" s="119"/>
      <c r="E149" s="18"/>
      <c r="F149" s="122"/>
      <c r="G149" s="123"/>
      <c r="H149" s="123"/>
      <c r="I149" s="123"/>
      <c r="J149" s="123"/>
      <c r="K149" s="123"/>
      <c r="L149" s="123"/>
      <c r="M149" s="123"/>
      <c r="N149" s="123"/>
      <c r="O149" s="123"/>
      <c r="P149" s="124"/>
    </row>
    <row r="150" spans="2:16" ht="15" x14ac:dyDescent="0.2">
      <c r="B150" s="10"/>
      <c r="C150" s="120"/>
      <c r="D150" s="121"/>
      <c r="E150" s="19"/>
      <c r="F150" s="125"/>
      <c r="G150" s="126"/>
      <c r="H150" s="126"/>
      <c r="I150" s="126"/>
      <c r="J150" s="126"/>
      <c r="K150" s="126"/>
      <c r="L150" s="126"/>
      <c r="M150" s="126"/>
      <c r="N150" s="126"/>
      <c r="O150" s="126"/>
      <c r="P150" s="127"/>
    </row>
    <row r="151" spans="2:16" ht="409.5" x14ac:dyDescent="0.2">
      <c r="B151" s="8" t="s">
        <v>148</v>
      </c>
      <c r="C151" s="11" t="s">
        <v>100</v>
      </c>
      <c r="D151" s="12"/>
      <c r="E151" s="15" t="s">
        <v>149</v>
      </c>
      <c r="F151" s="25" t="s">
        <v>90</v>
      </c>
      <c r="G151" s="128" t="s">
        <v>91</v>
      </c>
      <c r="H151" s="129"/>
      <c r="I151" s="129"/>
      <c r="J151" s="129"/>
      <c r="K151" s="129"/>
      <c r="L151" s="129"/>
      <c r="M151" s="129"/>
      <c r="N151" s="129"/>
      <c r="O151" s="129"/>
      <c r="P151" s="130"/>
    </row>
    <row r="152" spans="2:16" ht="15" x14ac:dyDescent="0.2">
      <c r="B152" s="9" t="s">
        <v>98</v>
      </c>
      <c r="C152" s="13"/>
      <c r="D152" s="14"/>
      <c r="E152" s="16"/>
      <c r="F152" s="26" t="s">
        <v>92</v>
      </c>
      <c r="G152" s="20">
        <v>39</v>
      </c>
      <c r="H152" s="21">
        <v>64</v>
      </c>
      <c r="I152" s="20">
        <v>84</v>
      </c>
      <c r="J152" s="20">
        <v>104</v>
      </c>
      <c r="K152" s="21">
        <v>121</v>
      </c>
      <c r="L152" s="20">
        <v>200</v>
      </c>
      <c r="M152" s="20">
        <v>340</v>
      </c>
      <c r="N152" s="20">
        <v>465</v>
      </c>
      <c r="O152" s="21">
        <v>581</v>
      </c>
      <c r="P152" s="27">
        <v>695</v>
      </c>
    </row>
    <row r="153" spans="2:16" ht="28.5" x14ac:dyDescent="0.2">
      <c r="B153" s="9" t="s">
        <v>119</v>
      </c>
      <c r="C153" s="13" t="s">
        <v>83</v>
      </c>
      <c r="D153" s="14"/>
      <c r="E153" s="17" t="s">
        <v>88</v>
      </c>
      <c r="F153" s="26" t="s">
        <v>93</v>
      </c>
      <c r="G153" s="20">
        <v>-35</v>
      </c>
      <c r="H153" s="21">
        <v>-62</v>
      </c>
      <c r="I153" s="20">
        <v>-88</v>
      </c>
      <c r="J153" s="20">
        <v>-117</v>
      </c>
      <c r="K153" s="21">
        <v>-141</v>
      </c>
      <c r="L153" s="20">
        <v>-264</v>
      </c>
      <c r="M153" s="20">
        <v>-520</v>
      </c>
      <c r="N153" s="20">
        <v>-838</v>
      </c>
      <c r="O153" s="21">
        <v>-1149</v>
      </c>
      <c r="P153" s="27">
        <v>-1455</v>
      </c>
    </row>
    <row r="154" spans="2:16" ht="30" x14ac:dyDescent="0.2">
      <c r="B154" s="9"/>
      <c r="C154" s="13" t="s">
        <v>101</v>
      </c>
      <c r="D154" s="14"/>
      <c r="E154" s="18"/>
      <c r="F154" s="28" t="s">
        <v>94</v>
      </c>
      <c r="G154" s="22">
        <v>-35</v>
      </c>
      <c r="H154" s="22">
        <v>-31</v>
      </c>
      <c r="I154" s="22">
        <v>-29</v>
      </c>
      <c r="J154" s="22">
        <v>-29</v>
      </c>
      <c r="K154" s="22">
        <v>-28</v>
      </c>
      <c r="L154" s="22">
        <v>-26</v>
      </c>
      <c r="M154" s="22">
        <v>-26</v>
      </c>
      <c r="N154" s="22">
        <v>-28</v>
      </c>
      <c r="O154" s="22">
        <v>-29</v>
      </c>
      <c r="P154" s="29">
        <v>-29</v>
      </c>
    </row>
    <row r="155" spans="2:16" ht="30" x14ac:dyDescent="0.2">
      <c r="B155" s="9"/>
      <c r="C155" s="13" t="s">
        <v>102</v>
      </c>
      <c r="D155" s="14"/>
      <c r="E155" s="18"/>
      <c r="F155" s="26" t="s">
        <v>95</v>
      </c>
      <c r="G155" s="20">
        <v>0.96</v>
      </c>
      <c r="H155" s="21">
        <v>0.85</v>
      </c>
      <c r="I155" s="20">
        <v>0.8</v>
      </c>
      <c r="J155" s="20">
        <v>0.8</v>
      </c>
      <c r="K155" s="21">
        <v>0.77</v>
      </c>
      <c r="L155" s="20">
        <v>0.72</v>
      </c>
      <c r="M155" s="20">
        <v>0.71</v>
      </c>
      <c r="N155" s="20">
        <v>0.76</v>
      </c>
      <c r="O155" s="21">
        <v>0.78</v>
      </c>
      <c r="P155" s="27">
        <v>0.79</v>
      </c>
    </row>
    <row r="156" spans="2:16" ht="28.5" x14ac:dyDescent="0.2">
      <c r="B156" s="9"/>
      <c r="C156" s="13" t="s">
        <v>86</v>
      </c>
      <c r="D156" s="14"/>
      <c r="E156" s="18"/>
      <c r="F156" s="30" t="s">
        <v>96</v>
      </c>
      <c r="G156" s="23">
        <v>0.9</v>
      </c>
      <c r="H156" s="24">
        <v>1</v>
      </c>
      <c r="I156" s="23">
        <v>1</v>
      </c>
      <c r="J156" s="23">
        <v>1.1000000000000001</v>
      </c>
      <c r="K156" s="24">
        <v>1.2</v>
      </c>
      <c r="L156" s="23">
        <v>1.3</v>
      </c>
      <c r="M156" s="23">
        <v>1.5</v>
      </c>
      <c r="N156" s="23">
        <v>1.8</v>
      </c>
      <c r="O156" s="24">
        <v>2</v>
      </c>
      <c r="P156" s="31">
        <v>2.1</v>
      </c>
    </row>
    <row r="157" spans="2:16" ht="15" x14ac:dyDescent="0.2">
      <c r="B157" s="9"/>
      <c r="C157" s="13" t="s">
        <v>78</v>
      </c>
      <c r="D157" s="14"/>
      <c r="E157" s="18"/>
      <c r="F157" s="115"/>
      <c r="G157" s="116"/>
      <c r="H157" s="116"/>
      <c r="I157" s="116"/>
      <c r="J157" s="116"/>
      <c r="K157" s="116"/>
      <c r="L157" s="116"/>
      <c r="M157" s="116"/>
      <c r="N157" s="116"/>
      <c r="O157" s="116"/>
      <c r="P157" s="117"/>
    </row>
    <row r="158" spans="2:16" ht="15" x14ac:dyDescent="0.2">
      <c r="B158" s="9"/>
      <c r="C158" s="13">
        <v>196.1</v>
      </c>
      <c r="D158" s="14"/>
      <c r="E158" s="18"/>
      <c r="F158" s="122"/>
      <c r="G158" s="123"/>
      <c r="H158" s="123"/>
      <c r="I158" s="123"/>
      <c r="J158" s="123"/>
      <c r="K158" s="123"/>
      <c r="L158" s="123"/>
      <c r="M158" s="123"/>
      <c r="N158" s="123"/>
      <c r="O158" s="123"/>
      <c r="P158" s="124"/>
    </row>
    <row r="159" spans="2:16" ht="15" x14ac:dyDescent="0.2">
      <c r="B159" s="9"/>
      <c r="C159" s="118"/>
      <c r="D159" s="119"/>
      <c r="E159" s="18"/>
      <c r="F159" s="122"/>
      <c r="G159" s="123"/>
      <c r="H159" s="123"/>
      <c r="I159" s="123"/>
      <c r="J159" s="123"/>
      <c r="K159" s="123"/>
      <c r="L159" s="123"/>
      <c r="M159" s="123"/>
      <c r="N159" s="123"/>
      <c r="O159" s="123"/>
      <c r="P159" s="124"/>
    </row>
    <row r="160" spans="2:16" ht="15" x14ac:dyDescent="0.2">
      <c r="B160" s="10"/>
      <c r="C160" s="120"/>
      <c r="D160" s="121"/>
      <c r="E160" s="19"/>
      <c r="F160" s="125"/>
      <c r="G160" s="126"/>
      <c r="H160" s="126"/>
      <c r="I160" s="126"/>
      <c r="J160" s="126"/>
      <c r="K160" s="126"/>
      <c r="L160" s="126"/>
      <c r="M160" s="126"/>
      <c r="N160" s="126"/>
      <c r="O160" s="126"/>
      <c r="P160" s="127"/>
    </row>
    <row r="161" spans="2:16" ht="409.5" x14ac:dyDescent="0.2">
      <c r="B161" s="8" t="s">
        <v>150</v>
      </c>
      <c r="C161" s="11" t="s">
        <v>100</v>
      </c>
      <c r="D161" s="12"/>
      <c r="E161" s="15" t="s">
        <v>152</v>
      </c>
      <c r="F161" s="25" t="s">
        <v>90</v>
      </c>
      <c r="G161" s="128" t="s">
        <v>91</v>
      </c>
      <c r="H161" s="129"/>
      <c r="I161" s="129"/>
      <c r="J161" s="129"/>
      <c r="K161" s="129"/>
      <c r="L161" s="129"/>
      <c r="M161" s="129"/>
      <c r="N161" s="129"/>
      <c r="O161" s="129"/>
      <c r="P161" s="130"/>
    </row>
    <row r="162" spans="2:16" ht="30" x14ac:dyDescent="0.2">
      <c r="B162" s="9" t="s">
        <v>80</v>
      </c>
      <c r="C162" s="13"/>
      <c r="D162" s="14"/>
      <c r="E162" s="16"/>
      <c r="F162" s="26" t="s">
        <v>92</v>
      </c>
      <c r="G162" s="20">
        <v>49</v>
      </c>
      <c r="H162" s="21">
        <v>72</v>
      </c>
      <c r="I162" s="20">
        <v>93</v>
      </c>
      <c r="J162" s="20">
        <v>110</v>
      </c>
      <c r="K162" s="21">
        <v>127</v>
      </c>
      <c r="L162" s="20">
        <v>204</v>
      </c>
      <c r="M162" s="20">
        <v>328</v>
      </c>
      <c r="N162" s="20">
        <v>440</v>
      </c>
      <c r="O162" s="21">
        <v>542</v>
      </c>
      <c r="P162" s="27">
        <v>645</v>
      </c>
    </row>
    <row r="163" spans="2:16" ht="28.5" x14ac:dyDescent="0.2">
      <c r="B163" s="9" t="s">
        <v>151</v>
      </c>
      <c r="C163" s="13" t="s">
        <v>83</v>
      </c>
      <c r="D163" s="14"/>
      <c r="E163" s="17" t="s">
        <v>88</v>
      </c>
      <c r="F163" s="26" t="s">
        <v>93</v>
      </c>
      <c r="G163" s="20">
        <v>-53</v>
      </c>
      <c r="H163" s="21">
        <v>-72</v>
      </c>
      <c r="I163" s="20">
        <v>-85</v>
      </c>
      <c r="J163" s="20">
        <v>-99</v>
      </c>
      <c r="K163" s="21">
        <v>-112</v>
      </c>
      <c r="L163" s="20">
        <v>-209</v>
      </c>
      <c r="M163" s="20">
        <v>-452</v>
      </c>
      <c r="N163" s="20">
        <v>-720</v>
      </c>
      <c r="O163" s="21">
        <v>-1040</v>
      </c>
      <c r="P163" s="27">
        <v>-1356</v>
      </c>
    </row>
    <row r="164" spans="2:16" ht="30" x14ac:dyDescent="0.2">
      <c r="B164" s="9"/>
      <c r="C164" s="13" t="s">
        <v>84</v>
      </c>
      <c r="D164" s="14"/>
      <c r="E164" s="18"/>
      <c r="F164" s="28" t="s">
        <v>94</v>
      </c>
      <c r="G164" s="22">
        <v>-53</v>
      </c>
      <c r="H164" s="22">
        <v>-36</v>
      </c>
      <c r="I164" s="22">
        <v>-28</v>
      </c>
      <c r="J164" s="22">
        <v>-25</v>
      </c>
      <c r="K164" s="22">
        <v>-22</v>
      </c>
      <c r="L164" s="22">
        <v>-21</v>
      </c>
      <c r="M164" s="22">
        <v>-23</v>
      </c>
      <c r="N164" s="22">
        <v>-24</v>
      </c>
      <c r="O164" s="22">
        <v>-26</v>
      </c>
      <c r="P164" s="29">
        <v>-27</v>
      </c>
    </row>
    <row r="165" spans="2:16" ht="30" x14ac:dyDescent="0.2">
      <c r="B165" s="9"/>
      <c r="C165" s="13" t="s">
        <v>85</v>
      </c>
      <c r="D165" s="14"/>
      <c r="E165" s="18"/>
      <c r="F165" s="26" t="s">
        <v>95</v>
      </c>
      <c r="G165" s="20">
        <v>1.45</v>
      </c>
      <c r="H165" s="21">
        <v>0.98</v>
      </c>
      <c r="I165" s="20">
        <v>0.77</v>
      </c>
      <c r="J165" s="20">
        <v>0.68</v>
      </c>
      <c r="K165" s="21">
        <v>0.61</v>
      </c>
      <c r="L165" s="20">
        <v>0.56999999999999995</v>
      </c>
      <c r="M165" s="20">
        <v>0.62</v>
      </c>
      <c r="N165" s="20">
        <v>0.66</v>
      </c>
      <c r="O165" s="21">
        <v>0.71</v>
      </c>
      <c r="P165" s="27">
        <v>0.74</v>
      </c>
    </row>
    <row r="166" spans="2:16" ht="28.5" x14ac:dyDescent="0.2">
      <c r="B166" s="9"/>
      <c r="C166" s="13" t="s">
        <v>86</v>
      </c>
      <c r="D166" s="14"/>
      <c r="E166" s="18"/>
      <c r="F166" s="30" t="s">
        <v>96</v>
      </c>
      <c r="G166" s="23">
        <v>1.1000000000000001</v>
      </c>
      <c r="H166" s="24">
        <v>1</v>
      </c>
      <c r="I166" s="23">
        <v>0.9</v>
      </c>
      <c r="J166" s="23">
        <v>0.9</v>
      </c>
      <c r="K166" s="24">
        <v>0.9</v>
      </c>
      <c r="L166" s="23">
        <v>1</v>
      </c>
      <c r="M166" s="23">
        <v>1.4</v>
      </c>
      <c r="N166" s="23">
        <v>1.6</v>
      </c>
      <c r="O166" s="24">
        <v>1.9</v>
      </c>
      <c r="P166" s="31">
        <v>2.1</v>
      </c>
    </row>
    <row r="167" spans="2:16" ht="15" x14ac:dyDescent="0.2">
      <c r="B167" s="9"/>
      <c r="C167" s="13" t="s">
        <v>78</v>
      </c>
      <c r="D167" s="14"/>
      <c r="E167" s="18"/>
      <c r="F167" s="115"/>
      <c r="G167" s="116"/>
      <c r="H167" s="116"/>
      <c r="I167" s="116"/>
      <c r="J167" s="116"/>
      <c r="K167" s="116"/>
      <c r="L167" s="116"/>
      <c r="M167" s="116"/>
      <c r="N167" s="116"/>
      <c r="O167" s="116"/>
      <c r="P167" s="117"/>
    </row>
    <row r="168" spans="2:16" ht="15" x14ac:dyDescent="0.2">
      <c r="B168" s="9"/>
      <c r="C168" s="13">
        <v>0</v>
      </c>
      <c r="D168" s="14"/>
      <c r="E168" s="18"/>
      <c r="F168" s="122"/>
      <c r="G168" s="123"/>
      <c r="H168" s="123"/>
      <c r="I168" s="123"/>
      <c r="J168" s="123"/>
      <c r="K168" s="123"/>
      <c r="L168" s="123"/>
      <c r="M168" s="123"/>
      <c r="N168" s="123"/>
      <c r="O168" s="123"/>
      <c r="P168" s="124"/>
    </row>
    <row r="169" spans="2:16" ht="15" x14ac:dyDescent="0.2">
      <c r="B169" s="9"/>
      <c r="C169" s="118"/>
      <c r="D169" s="119"/>
      <c r="E169" s="18"/>
      <c r="F169" s="122"/>
      <c r="G169" s="123"/>
      <c r="H169" s="123"/>
      <c r="I169" s="123"/>
      <c r="J169" s="123"/>
      <c r="K169" s="123"/>
      <c r="L169" s="123"/>
      <c r="M169" s="123"/>
      <c r="N169" s="123"/>
      <c r="O169" s="123"/>
      <c r="P169" s="124"/>
    </row>
    <row r="170" spans="2:16" ht="15" x14ac:dyDescent="0.2">
      <c r="B170" s="10"/>
      <c r="C170" s="120"/>
      <c r="D170" s="121"/>
      <c r="E170" s="19"/>
      <c r="F170" s="125"/>
      <c r="G170" s="126"/>
      <c r="H170" s="126"/>
      <c r="I170" s="126"/>
      <c r="J170" s="126"/>
      <c r="K170" s="126"/>
      <c r="L170" s="126"/>
      <c r="M170" s="126"/>
      <c r="N170" s="126"/>
      <c r="O170" s="126"/>
      <c r="P170" s="127"/>
    </row>
    <row r="171" spans="2:16" ht="409.5" x14ac:dyDescent="0.2">
      <c r="B171" s="8" t="s">
        <v>153</v>
      </c>
      <c r="C171" s="11" t="s">
        <v>100</v>
      </c>
      <c r="D171" s="12"/>
      <c r="E171" s="15" t="s">
        <v>155</v>
      </c>
      <c r="F171" s="25" t="s">
        <v>90</v>
      </c>
      <c r="G171" s="128" t="s">
        <v>91</v>
      </c>
      <c r="H171" s="129"/>
      <c r="I171" s="129"/>
      <c r="J171" s="129"/>
      <c r="K171" s="129"/>
      <c r="L171" s="129"/>
      <c r="M171" s="129"/>
      <c r="N171" s="129"/>
      <c r="O171" s="129"/>
      <c r="P171" s="130"/>
    </row>
    <row r="172" spans="2:16" ht="30" x14ac:dyDescent="0.2">
      <c r="B172" s="9" t="s">
        <v>80</v>
      </c>
      <c r="C172" s="13"/>
      <c r="D172" s="14"/>
      <c r="E172" s="16"/>
      <c r="F172" s="26" t="s">
        <v>92</v>
      </c>
      <c r="G172" s="20">
        <v>43</v>
      </c>
      <c r="H172" s="21">
        <v>71</v>
      </c>
      <c r="I172" s="20">
        <v>94</v>
      </c>
      <c r="J172" s="20">
        <v>116</v>
      </c>
      <c r="K172" s="21">
        <v>137</v>
      </c>
      <c r="L172" s="20">
        <v>222</v>
      </c>
      <c r="M172" s="20">
        <v>368</v>
      </c>
      <c r="N172" s="20">
        <v>496</v>
      </c>
      <c r="O172" s="21">
        <v>608</v>
      </c>
      <c r="P172" s="27">
        <v>707</v>
      </c>
    </row>
    <row r="173" spans="2:16" ht="28.5" x14ac:dyDescent="0.2">
      <c r="B173" s="9" t="s">
        <v>154</v>
      </c>
      <c r="C173" s="13" t="s">
        <v>83</v>
      </c>
      <c r="D173" s="14"/>
      <c r="E173" s="17" t="s">
        <v>88</v>
      </c>
      <c r="F173" s="26" t="s">
        <v>93</v>
      </c>
      <c r="G173" s="20">
        <v>-37</v>
      </c>
      <c r="H173" s="21">
        <v>-55</v>
      </c>
      <c r="I173" s="20">
        <v>-71</v>
      </c>
      <c r="J173" s="20">
        <v>-86</v>
      </c>
      <c r="K173" s="21">
        <v>-102</v>
      </c>
      <c r="L173" s="20">
        <v>-214</v>
      </c>
      <c r="M173" s="20">
        <v>-474</v>
      </c>
      <c r="N173" s="20">
        <v>-756</v>
      </c>
      <c r="O173" s="21">
        <v>-1068</v>
      </c>
      <c r="P173" s="27">
        <v>-1375</v>
      </c>
    </row>
    <row r="174" spans="2:16" ht="30" x14ac:dyDescent="0.2">
      <c r="B174" s="9"/>
      <c r="C174" s="13" t="s">
        <v>84</v>
      </c>
      <c r="D174" s="14"/>
      <c r="E174" s="18"/>
      <c r="F174" s="28" t="s">
        <v>94</v>
      </c>
      <c r="G174" s="22">
        <v>-37</v>
      </c>
      <c r="H174" s="22">
        <v>-28</v>
      </c>
      <c r="I174" s="22">
        <v>-24</v>
      </c>
      <c r="J174" s="22">
        <v>-22</v>
      </c>
      <c r="K174" s="22">
        <v>-20</v>
      </c>
      <c r="L174" s="22">
        <v>-21</v>
      </c>
      <c r="M174" s="22">
        <v>-24</v>
      </c>
      <c r="N174" s="22">
        <v>-25</v>
      </c>
      <c r="O174" s="22">
        <v>-27</v>
      </c>
      <c r="P174" s="29">
        <v>-28</v>
      </c>
    </row>
    <row r="175" spans="2:16" ht="30" x14ac:dyDescent="0.2">
      <c r="B175" s="9"/>
      <c r="C175" s="13" t="s">
        <v>85</v>
      </c>
      <c r="D175" s="14"/>
      <c r="E175" s="18"/>
      <c r="F175" s="26" t="s">
        <v>95</v>
      </c>
      <c r="G175" s="20">
        <v>1.01</v>
      </c>
      <c r="H175" s="21">
        <v>0.75</v>
      </c>
      <c r="I175" s="20">
        <v>0.65</v>
      </c>
      <c r="J175" s="20">
        <v>0.59</v>
      </c>
      <c r="K175" s="21">
        <v>0.56000000000000005</v>
      </c>
      <c r="L175" s="20">
        <v>0.57999999999999996</v>
      </c>
      <c r="M175" s="20">
        <v>0.65</v>
      </c>
      <c r="N175" s="20">
        <v>0.69</v>
      </c>
      <c r="O175" s="21">
        <v>0.73</v>
      </c>
      <c r="P175" s="27">
        <v>0.75</v>
      </c>
    </row>
    <row r="176" spans="2:16" ht="28.5" x14ac:dyDescent="0.2">
      <c r="B176" s="9"/>
      <c r="C176" s="13" t="s">
        <v>86</v>
      </c>
      <c r="D176" s="14"/>
      <c r="E176" s="18"/>
      <c r="F176" s="30" t="s">
        <v>96</v>
      </c>
      <c r="G176" s="23">
        <v>0.9</v>
      </c>
      <c r="H176" s="24">
        <v>0.8</v>
      </c>
      <c r="I176" s="23">
        <v>0.8</v>
      </c>
      <c r="J176" s="23">
        <v>0.7</v>
      </c>
      <c r="K176" s="24">
        <v>0.7</v>
      </c>
      <c r="L176" s="23">
        <v>1</v>
      </c>
      <c r="M176" s="23">
        <v>1.3</v>
      </c>
      <c r="N176" s="23">
        <v>1.5</v>
      </c>
      <c r="O176" s="24">
        <v>1.8</v>
      </c>
      <c r="P176" s="31">
        <v>1.9</v>
      </c>
    </row>
    <row r="177" spans="2:18" ht="15" x14ac:dyDescent="0.2">
      <c r="B177" s="9"/>
      <c r="C177" s="13" t="s">
        <v>78</v>
      </c>
      <c r="D177" s="14"/>
      <c r="E177" s="18"/>
      <c r="F177" s="115"/>
      <c r="G177" s="116"/>
      <c r="H177" s="116"/>
      <c r="I177" s="116"/>
      <c r="J177" s="116"/>
      <c r="K177" s="116"/>
      <c r="L177" s="116"/>
      <c r="M177" s="116"/>
      <c r="N177" s="116"/>
      <c r="O177" s="116"/>
      <c r="P177" s="117"/>
    </row>
    <row r="179" spans="2:18" x14ac:dyDescent="0.2">
      <c r="B179" s="40"/>
      <c r="C179" s="41"/>
      <c r="D179" s="41"/>
      <c r="E179" s="41"/>
      <c r="F179" s="41"/>
      <c r="G179" s="42"/>
      <c r="H179" s="43"/>
      <c r="I179" s="41"/>
      <c r="J179" s="41"/>
      <c r="K179" s="41"/>
      <c r="L179" s="41"/>
      <c r="M179" s="41"/>
      <c r="N179" s="41"/>
      <c r="O179" s="41"/>
      <c r="P179" s="44"/>
    </row>
    <row r="180" spans="2:18" x14ac:dyDescent="0.2">
      <c r="B180" s="45"/>
      <c r="C180" s="46"/>
      <c r="D180" s="46"/>
      <c r="E180" s="46"/>
      <c r="F180" s="46"/>
      <c r="G180" s="47"/>
      <c r="H180" s="48"/>
      <c r="I180" s="46"/>
      <c r="J180" s="46"/>
      <c r="K180" s="46"/>
      <c r="L180" s="46"/>
      <c r="M180" s="46"/>
      <c r="N180" s="46"/>
      <c r="O180" s="46"/>
      <c r="P180" s="49"/>
    </row>
    <row r="181" spans="2:18" x14ac:dyDescent="0.2">
      <c r="B181" s="45" t="s">
        <v>156</v>
      </c>
      <c r="C181" s="46"/>
      <c r="D181" s="46"/>
      <c r="E181" s="46"/>
      <c r="F181" s="46"/>
      <c r="G181" s="47"/>
      <c r="H181" s="48"/>
      <c r="I181" s="46"/>
      <c r="J181" s="46"/>
      <c r="K181" s="46"/>
      <c r="L181" s="46"/>
      <c r="M181" s="46"/>
      <c r="N181" s="46"/>
      <c r="O181" s="46"/>
      <c r="P181" s="49"/>
    </row>
    <row r="182" spans="2:18" x14ac:dyDescent="0.2">
      <c r="B182" s="45" t="s">
        <v>182</v>
      </c>
      <c r="C182" s="46"/>
      <c r="D182" s="46"/>
      <c r="E182" s="46"/>
      <c r="F182" s="46"/>
      <c r="G182" s="46"/>
      <c r="H182" s="46"/>
      <c r="I182" s="46"/>
      <c r="J182" s="46"/>
      <c r="K182" s="46"/>
      <c r="L182" s="46"/>
      <c r="M182" s="46"/>
      <c r="N182" s="46"/>
      <c r="O182" s="46"/>
      <c r="P182" s="49"/>
    </row>
    <row r="183" spans="2:18" x14ac:dyDescent="0.2">
      <c r="B183" s="45"/>
      <c r="C183" s="46"/>
      <c r="D183" s="46"/>
      <c r="E183" s="46"/>
      <c r="F183" s="46"/>
      <c r="G183" s="50" t="s">
        <v>157</v>
      </c>
      <c r="H183" s="51" t="s">
        <v>158</v>
      </c>
      <c r="I183" s="51" t="s">
        <v>159</v>
      </c>
      <c r="J183" s="51" t="s">
        <v>160</v>
      </c>
      <c r="K183" s="51" t="s">
        <v>161</v>
      </c>
      <c r="L183" s="51" t="s">
        <v>162</v>
      </c>
      <c r="M183" s="51" t="s">
        <v>163</v>
      </c>
      <c r="N183" s="51" t="s">
        <v>164</v>
      </c>
      <c r="O183" s="51" t="s">
        <v>165</v>
      </c>
      <c r="P183" s="52" t="s">
        <v>166</v>
      </c>
    </row>
    <row r="184" spans="2:18" x14ac:dyDescent="0.2">
      <c r="B184" s="45"/>
      <c r="C184" s="46"/>
      <c r="D184" s="46"/>
      <c r="E184" s="46"/>
      <c r="F184" s="46" t="s">
        <v>167</v>
      </c>
      <c r="G184" s="53">
        <f>(G2+G12+G22+G32+G42+G52+G62+G72+G82+G92+G102+G112+G122+G132+G142+G152+G162+G172)/18</f>
        <v>34.888888888888886</v>
      </c>
      <c r="H184" s="53">
        <f t="shared" ref="H184:P184" si="0">(H2+H12+H22+H32+H42+H52+H62+H72+H82+H92+H102+H112+H122+H132+H142+H152+H162+H172)/18</f>
        <v>55.666666666666664</v>
      </c>
      <c r="I184" s="53">
        <f t="shared" si="0"/>
        <v>75.222222222222229</v>
      </c>
      <c r="J184" s="53">
        <f t="shared" si="0"/>
        <v>93.666666666666671</v>
      </c>
      <c r="K184" s="53">
        <f t="shared" si="0"/>
        <v>110.11111111111111</v>
      </c>
      <c r="L184" s="53">
        <f t="shared" si="0"/>
        <v>184.16666666666666</v>
      </c>
      <c r="M184" s="53">
        <f t="shared" si="0"/>
        <v>319.5</v>
      </c>
      <c r="N184" s="53">
        <f t="shared" si="0"/>
        <v>437.11111111111109</v>
      </c>
      <c r="O184" s="53">
        <f t="shared" si="0"/>
        <v>542.77777777777783</v>
      </c>
      <c r="P184" s="54">
        <f t="shared" si="0"/>
        <v>644.27777777777783</v>
      </c>
    </row>
    <row r="185" spans="2:18" x14ac:dyDescent="0.2">
      <c r="B185" s="45"/>
      <c r="C185" s="46"/>
      <c r="D185" s="46"/>
      <c r="E185" s="46"/>
      <c r="F185" s="46" t="s">
        <v>168</v>
      </c>
      <c r="G185" s="53">
        <f t="shared" ref="G185:P185" si="1">(G3+G13+G23+G33+G43+G53+G63+G73+G83+G93+G103+G113+G123+G133+G143+G153+G163+G173)/18</f>
        <v>-37.388888888888886</v>
      </c>
      <c r="H185" s="53">
        <f t="shared" si="1"/>
        <v>-62.5</v>
      </c>
      <c r="I185" s="53">
        <f t="shared" si="1"/>
        <v>-87.111111111111114</v>
      </c>
      <c r="J185" s="53">
        <f t="shared" si="1"/>
        <v>-110.88888888888889</v>
      </c>
      <c r="K185" s="53">
        <f t="shared" si="1"/>
        <v>-133.83333333333334</v>
      </c>
      <c r="L185" s="53">
        <f t="shared" si="1"/>
        <v>-255.88888888888889</v>
      </c>
      <c r="M185" s="53">
        <f t="shared" si="1"/>
        <v>-521.22222222222217</v>
      </c>
      <c r="N185" s="53">
        <f t="shared" si="1"/>
        <v>-834.94444444444446</v>
      </c>
      <c r="O185" s="53">
        <f t="shared" si="1"/>
        <v>-1149.3333333333333</v>
      </c>
      <c r="P185" s="54">
        <f t="shared" si="1"/>
        <v>-1451.2777777777778</v>
      </c>
      <c r="Q185" s="100">
        <v>1</v>
      </c>
      <c r="R185" s="101">
        <f>G187</f>
        <v>1.0216666666666667</v>
      </c>
    </row>
    <row r="186" spans="2:18" x14ac:dyDescent="0.2">
      <c r="B186" s="45"/>
      <c r="C186" s="46"/>
      <c r="D186" s="46"/>
      <c r="E186" s="46"/>
      <c r="F186" s="46" t="s">
        <v>169</v>
      </c>
      <c r="G186" s="53">
        <f t="shared" ref="G186:P186" si="2">(G4+G14+G24+G34+G44+G54+G64+G74+G84+G94+G104+G114+G124+G134+G144+G154+G164+G174)/18</f>
        <v>-37.388888888888886</v>
      </c>
      <c r="H186" s="53">
        <f t="shared" si="2"/>
        <v>-31.555555555555557</v>
      </c>
      <c r="I186" s="53">
        <f t="shared" si="2"/>
        <v>-29</v>
      </c>
      <c r="J186" s="53">
        <f t="shared" si="2"/>
        <v>-27.833333333333332</v>
      </c>
      <c r="K186" s="53">
        <f t="shared" si="2"/>
        <v>-26.611111111111111</v>
      </c>
      <c r="L186" s="53">
        <f t="shared" si="2"/>
        <v>-25.555555555555557</v>
      </c>
      <c r="M186" s="53">
        <f t="shared" si="2"/>
        <v>-26.222222222222221</v>
      </c>
      <c r="N186" s="53">
        <f t="shared" si="2"/>
        <v>-27.833333333333332</v>
      </c>
      <c r="O186" s="53">
        <f t="shared" si="2"/>
        <v>-28.722222222222221</v>
      </c>
      <c r="P186" s="54">
        <f t="shared" si="2"/>
        <v>-29.055555555555557</v>
      </c>
      <c r="Q186" s="100">
        <v>2</v>
      </c>
      <c r="R186" s="101">
        <f>H187</f>
        <v>0.85333333333333339</v>
      </c>
    </row>
    <row r="187" spans="2:18" x14ac:dyDescent="0.2">
      <c r="B187" s="45"/>
      <c r="C187" s="46"/>
      <c r="D187" s="46"/>
      <c r="E187" s="46"/>
      <c r="F187" s="97" t="s">
        <v>170</v>
      </c>
      <c r="G187" s="98">
        <f t="shared" ref="G187:P187" si="3">(G5+G15+G25+G35+G45+G55+G65+G75+G85+G95+G105+G115+G125+G135+G145+G155+G165+G175)/18</f>
        <v>1.0216666666666667</v>
      </c>
      <c r="H187" s="98">
        <f t="shared" si="3"/>
        <v>0.85333333333333339</v>
      </c>
      <c r="I187" s="98">
        <f t="shared" si="3"/>
        <v>0.7927777777777778</v>
      </c>
      <c r="J187" s="98">
        <f t="shared" si="3"/>
        <v>0.75777777777777788</v>
      </c>
      <c r="K187" s="98">
        <f t="shared" si="3"/>
        <v>0.73055555555555562</v>
      </c>
      <c r="L187" s="98">
        <f t="shared" si="3"/>
        <v>0.69833333333333347</v>
      </c>
      <c r="M187" s="98">
        <f t="shared" si="3"/>
        <v>0.71277777777777784</v>
      </c>
      <c r="N187" s="98">
        <f t="shared" si="3"/>
        <v>0.75944444444444437</v>
      </c>
      <c r="O187" s="98">
        <f t="shared" si="3"/>
        <v>0.78388888888888886</v>
      </c>
      <c r="P187" s="99">
        <f t="shared" si="3"/>
        <v>0.79222222222222238</v>
      </c>
      <c r="Q187" s="100">
        <v>3</v>
      </c>
      <c r="R187" s="101">
        <f>I187</f>
        <v>0.7927777777777778</v>
      </c>
    </row>
    <row r="188" spans="2:18" x14ac:dyDescent="0.2">
      <c r="B188" s="45"/>
      <c r="C188" s="46"/>
      <c r="D188" s="46"/>
      <c r="E188" s="46"/>
      <c r="F188" s="46" t="s">
        <v>171</v>
      </c>
      <c r="G188" s="57">
        <f t="shared" ref="G188:P188" si="4">(G6+G16+G26+G36+G46+G56+G66+G76+G86+G96+G106+G116+G126+G136+G146+G156+G166+G176)/18</f>
        <v>1.0944444444444441</v>
      </c>
      <c r="H188" s="57">
        <f t="shared" si="4"/>
        <v>1.1499999999999999</v>
      </c>
      <c r="I188" s="57">
        <f t="shared" si="4"/>
        <v>1.1611111111111108</v>
      </c>
      <c r="J188" s="57">
        <f t="shared" si="4"/>
        <v>1.1944444444444442</v>
      </c>
      <c r="K188" s="57">
        <f t="shared" si="4"/>
        <v>1.2333333333333334</v>
      </c>
      <c r="L188" s="57">
        <f t="shared" si="4"/>
        <v>1.411111111111111</v>
      </c>
      <c r="M188" s="57">
        <f t="shared" si="4"/>
        <v>1.6388888888888888</v>
      </c>
      <c r="N188" s="57">
        <f t="shared" si="4"/>
        <v>1.9166666666666667</v>
      </c>
      <c r="O188" s="57">
        <f t="shared" si="4"/>
        <v>2.1333333333333333</v>
      </c>
      <c r="P188" s="58">
        <f t="shared" si="4"/>
        <v>2.2611111111111111</v>
      </c>
      <c r="Q188" s="100">
        <v>4</v>
      </c>
      <c r="R188" s="101">
        <f>J187</f>
        <v>0.75777777777777788</v>
      </c>
    </row>
    <row r="189" spans="2:18" x14ac:dyDescent="0.2">
      <c r="B189" s="59"/>
      <c r="C189" s="60"/>
      <c r="D189" s="60"/>
      <c r="E189" s="60"/>
      <c r="F189" s="60"/>
      <c r="G189" s="61"/>
      <c r="H189" s="61"/>
      <c r="I189" s="61"/>
      <c r="J189" s="61"/>
      <c r="K189" s="61"/>
      <c r="L189" s="61"/>
      <c r="M189" s="61"/>
      <c r="N189" s="61"/>
      <c r="O189" s="61"/>
      <c r="P189" s="62"/>
      <c r="Q189" s="100">
        <v>5</v>
      </c>
      <c r="R189" s="101">
        <f>K187</f>
        <v>0.73055555555555562</v>
      </c>
    </row>
    <row r="190" spans="2:18" x14ac:dyDescent="0.2">
      <c r="B190" s="46"/>
      <c r="C190" s="46"/>
      <c r="D190" s="46"/>
      <c r="E190" s="46"/>
      <c r="F190" s="46"/>
      <c r="G190" s="57"/>
      <c r="H190" s="57"/>
      <c r="I190" s="57"/>
      <c r="J190" s="57"/>
      <c r="K190" s="57"/>
      <c r="L190" s="57"/>
      <c r="M190" s="57"/>
      <c r="N190" s="57"/>
      <c r="O190" s="57"/>
      <c r="P190" s="57"/>
      <c r="Q190" s="100">
        <v>10</v>
      </c>
      <c r="R190" s="101">
        <v>0.7</v>
      </c>
    </row>
    <row r="191" spans="2:18" x14ac:dyDescent="0.2">
      <c r="B191" s="75" t="s">
        <v>183</v>
      </c>
      <c r="C191" s="46"/>
      <c r="D191" s="46"/>
      <c r="E191" s="46"/>
      <c r="F191" s="46"/>
      <c r="G191" s="57"/>
      <c r="H191" s="57"/>
      <c r="I191" s="57"/>
      <c r="J191" s="57"/>
      <c r="K191" s="57"/>
      <c r="L191" s="57"/>
      <c r="M191" s="57"/>
      <c r="N191" s="57"/>
      <c r="O191" s="57"/>
      <c r="P191" s="57"/>
      <c r="Q191" s="100">
        <v>20</v>
      </c>
      <c r="R191" s="101">
        <v>0.7</v>
      </c>
    </row>
    <row r="192" spans="2:18" x14ac:dyDescent="0.2">
      <c r="B192" s="76" t="s">
        <v>186</v>
      </c>
      <c r="C192" s="46"/>
      <c r="D192" s="46"/>
      <c r="E192" s="46"/>
      <c r="F192" s="46"/>
      <c r="G192" s="57"/>
      <c r="H192" s="57"/>
      <c r="I192" s="57"/>
      <c r="J192" s="57"/>
      <c r="K192" s="57"/>
      <c r="L192" s="57"/>
      <c r="M192" s="57"/>
      <c r="N192" s="57"/>
      <c r="O192" s="57"/>
      <c r="P192" s="57"/>
      <c r="Q192" s="100">
        <v>30</v>
      </c>
      <c r="R192" s="101">
        <v>0.7</v>
      </c>
    </row>
    <row r="193" spans="2:18" x14ac:dyDescent="0.2">
      <c r="B193" s="76" t="s">
        <v>185</v>
      </c>
      <c r="C193" s="46"/>
      <c r="D193" s="46"/>
      <c r="E193" s="46"/>
      <c r="F193" s="46"/>
      <c r="G193" s="57"/>
      <c r="H193" s="57"/>
      <c r="I193" s="57"/>
      <c r="J193" s="57"/>
      <c r="K193" s="57"/>
      <c r="L193" s="57"/>
      <c r="M193" s="57"/>
      <c r="N193" s="57"/>
      <c r="O193" s="57"/>
      <c r="P193" s="57"/>
      <c r="Q193" s="100">
        <v>40</v>
      </c>
      <c r="R193" s="101">
        <v>0.7</v>
      </c>
    </row>
    <row r="194" spans="2:18" x14ac:dyDescent="0.2">
      <c r="B194" s="76" t="s">
        <v>184</v>
      </c>
      <c r="C194" s="46"/>
      <c r="D194" s="46"/>
      <c r="E194" s="46"/>
      <c r="F194" s="46"/>
      <c r="G194" s="57"/>
      <c r="H194" s="57"/>
      <c r="I194" s="57"/>
      <c r="J194" s="57"/>
      <c r="K194" s="57"/>
      <c r="L194" s="57"/>
      <c r="M194" s="57"/>
      <c r="N194" s="57"/>
      <c r="O194" s="57"/>
      <c r="P194" s="57"/>
      <c r="Q194" s="100">
        <v>50</v>
      </c>
      <c r="R194" s="101">
        <v>0.7</v>
      </c>
    </row>
    <row r="195" spans="2:18" x14ac:dyDescent="0.2">
      <c r="B195" s="76"/>
      <c r="C195" s="46"/>
      <c r="D195" s="46"/>
      <c r="E195" s="46"/>
      <c r="F195" s="46"/>
      <c r="G195" s="57"/>
      <c r="H195" s="57"/>
      <c r="I195" s="57"/>
      <c r="J195" s="57"/>
      <c r="K195" s="57"/>
      <c r="L195" s="57"/>
      <c r="M195" s="57"/>
      <c r="N195" s="57"/>
      <c r="O195" s="57"/>
      <c r="P195" s="57"/>
    </row>
    <row r="196" spans="2:18" x14ac:dyDescent="0.2">
      <c r="F196" s="46"/>
      <c r="G196" s="57"/>
      <c r="H196" s="57"/>
      <c r="I196" s="57"/>
      <c r="J196" s="57"/>
      <c r="K196" s="57"/>
      <c r="L196" s="57"/>
      <c r="M196" s="57"/>
      <c r="N196" s="57"/>
      <c r="O196" s="57"/>
      <c r="P196" s="57"/>
    </row>
    <row r="198" spans="2:18" x14ac:dyDescent="0.2">
      <c r="C198" s="74" t="s">
        <v>187</v>
      </c>
      <c r="F198" s="45" t="s">
        <v>168</v>
      </c>
      <c r="G198" s="87">
        <v>-25.45</v>
      </c>
      <c r="H198" s="89">
        <v>-50.9</v>
      </c>
      <c r="I198" s="87">
        <v>-76.36</v>
      </c>
      <c r="J198" s="87">
        <v>-101.81</v>
      </c>
      <c r="K198" s="89">
        <v>-127.26</v>
      </c>
      <c r="L198" s="87">
        <v>-254.52</v>
      </c>
      <c r="M198" s="87">
        <v>-509.05</v>
      </c>
      <c r="N198" s="87">
        <v>-763.6</v>
      </c>
      <c r="O198" s="89">
        <v>-1018.1</v>
      </c>
      <c r="P198" s="87">
        <v>-1272.5999999999999</v>
      </c>
      <c r="Q198" s="74"/>
    </row>
    <row r="199" spans="2:18" x14ac:dyDescent="0.2">
      <c r="B199" s="46"/>
      <c r="C199" s="46"/>
      <c r="E199" s="46"/>
      <c r="F199" s="46"/>
      <c r="G199" s="57"/>
      <c r="H199" s="57"/>
      <c r="I199" s="57"/>
      <c r="J199" s="57"/>
      <c r="K199" s="57"/>
      <c r="L199" s="57"/>
      <c r="M199" s="57"/>
      <c r="N199" s="57"/>
      <c r="O199" s="57"/>
      <c r="P199" s="57"/>
    </row>
    <row r="200" spans="2:18" x14ac:dyDescent="0.2">
      <c r="G200" s="34"/>
      <c r="H200" s="34"/>
      <c r="I200" s="34"/>
      <c r="J200" s="34"/>
      <c r="K200" s="34"/>
      <c r="L200" s="34"/>
      <c r="M200" s="34"/>
      <c r="N200" s="34"/>
      <c r="O200" s="34"/>
      <c r="P200" s="34"/>
    </row>
    <row r="201" spans="2:18" x14ac:dyDescent="0.2">
      <c r="F201" s="40"/>
      <c r="G201" s="63">
        <v>44</v>
      </c>
      <c r="H201" s="64">
        <v>58</v>
      </c>
      <c r="I201" s="63">
        <v>73</v>
      </c>
      <c r="J201" s="63">
        <v>87</v>
      </c>
      <c r="K201" s="64">
        <v>100</v>
      </c>
      <c r="L201" s="63">
        <v>166</v>
      </c>
      <c r="M201" s="63">
        <v>286</v>
      </c>
      <c r="N201" s="63">
        <v>393</v>
      </c>
      <c r="O201" s="64">
        <v>494</v>
      </c>
      <c r="P201" s="63">
        <v>596</v>
      </c>
      <c r="Q201" s="85" t="s">
        <v>188</v>
      </c>
    </row>
    <row r="202" spans="2:18" x14ac:dyDescent="0.2">
      <c r="F202" s="45"/>
      <c r="G202" s="65">
        <v>1</v>
      </c>
      <c r="H202" s="65">
        <v>2</v>
      </c>
      <c r="I202" s="65">
        <v>3</v>
      </c>
      <c r="J202" s="65">
        <v>4</v>
      </c>
      <c r="K202" s="65">
        <v>5</v>
      </c>
      <c r="L202" s="65">
        <v>10</v>
      </c>
      <c r="M202" s="65">
        <v>20</v>
      </c>
      <c r="N202" s="65">
        <v>30</v>
      </c>
      <c r="O202" s="65">
        <v>40</v>
      </c>
      <c r="P202" s="65">
        <v>50</v>
      </c>
      <c r="Q202" s="49"/>
    </row>
    <row r="203" spans="2:18" x14ac:dyDescent="0.2">
      <c r="B203" s="83"/>
      <c r="C203" s="83"/>
      <c r="D203" s="83"/>
      <c r="E203" s="83"/>
      <c r="F203" s="45"/>
      <c r="G203" s="50" t="s">
        <v>157</v>
      </c>
      <c r="H203" s="51" t="s">
        <v>158</v>
      </c>
      <c r="I203" s="51" t="s">
        <v>159</v>
      </c>
      <c r="J203" s="51" t="s">
        <v>160</v>
      </c>
      <c r="K203" s="51" t="s">
        <v>161</v>
      </c>
      <c r="L203" s="51" t="s">
        <v>162</v>
      </c>
      <c r="M203" s="51" t="s">
        <v>163</v>
      </c>
      <c r="N203" s="51" t="s">
        <v>164</v>
      </c>
      <c r="O203" s="51" t="s">
        <v>165</v>
      </c>
      <c r="P203" s="51" t="s">
        <v>166</v>
      </c>
      <c r="Q203" s="49"/>
    </row>
    <row r="204" spans="2:18" x14ac:dyDescent="0.2">
      <c r="B204" s="76"/>
      <c r="C204" s="47" t="s">
        <v>190</v>
      </c>
      <c r="D204" s="84">
        <v>4.47</v>
      </c>
      <c r="E204" s="80">
        <f>SQRT(D204)</f>
        <v>2.1142374511865976</v>
      </c>
      <c r="F204" s="45" t="s">
        <v>167</v>
      </c>
      <c r="G204" s="66">
        <f>G$201*$R204</f>
        <v>44</v>
      </c>
      <c r="H204" s="67">
        <f t="shared" ref="H204:P204" si="5">H$201*$R204</f>
        <v>58</v>
      </c>
      <c r="I204" s="66">
        <f t="shared" si="5"/>
        <v>73</v>
      </c>
      <c r="J204" s="66">
        <f t="shared" si="5"/>
        <v>87</v>
      </c>
      <c r="K204" s="67">
        <f t="shared" si="5"/>
        <v>100</v>
      </c>
      <c r="L204" s="66">
        <f t="shared" si="5"/>
        <v>166</v>
      </c>
      <c r="M204" s="66">
        <f t="shared" si="5"/>
        <v>286</v>
      </c>
      <c r="N204" s="66">
        <f t="shared" si="5"/>
        <v>393</v>
      </c>
      <c r="O204" s="67">
        <f t="shared" si="5"/>
        <v>494</v>
      </c>
      <c r="P204" s="66">
        <f t="shared" si="5"/>
        <v>596</v>
      </c>
      <c r="Q204" s="86" t="s">
        <v>179</v>
      </c>
      <c r="R204" s="90">
        <v>1</v>
      </c>
    </row>
    <row r="205" spans="2:18" x14ac:dyDescent="0.2">
      <c r="F205" s="45" t="s">
        <v>168</v>
      </c>
      <c r="G205" s="66">
        <f t="shared" ref="G205:P205" si="6">G$198*$E208</f>
        <v>-25.45</v>
      </c>
      <c r="H205" s="67">
        <f t="shared" si="6"/>
        <v>-50.9</v>
      </c>
      <c r="I205" s="66">
        <f t="shared" si="6"/>
        <v>-76.36</v>
      </c>
      <c r="J205" s="66">
        <f t="shared" si="6"/>
        <v>-101.81</v>
      </c>
      <c r="K205" s="67">
        <f t="shared" si="6"/>
        <v>-127.26</v>
      </c>
      <c r="L205" s="66">
        <f t="shared" si="6"/>
        <v>-254.52</v>
      </c>
      <c r="M205" s="66">
        <f t="shared" si="6"/>
        <v>-509.05</v>
      </c>
      <c r="N205" s="66">
        <f t="shared" si="6"/>
        <v>-763.6</v>
      </c>
      <c r="O205" s="67">
        <f t="shared" si="6"/>
        <v>-1018.1</v>
      </c>
      <c r="P205" s="66">
        <f t="shared" si="6"/>
        <v>-1272.5999999999999</v>
      </c>
      <c r="Q205" s="49"/>
    </row>
    <row r="206" spans="2:18" x14ac:dyDescent="0.2">
      <c r="C206" s="47" t="s">
        <v>174</v>
      </c>
      <c r="D206" s="82">
        <v>2.4500000000000002</v>
      </c>
      <c r="F206" s="68" t="s">
        <v>169</v>
      </c>
      <c r="G206" s="69">
        <f>G205/G202</f>
        <v>-25.45</v>
      </c>
      <c r="H206" s="69">
        <f t="shared" ref="H206:P206" si="7">H205/H202</f>
        <v>-25.45</v>
      </c>
      <c r="I206" s="69">
        <f t="shared" si="7"/>
        <v>-25.453333333333333</v>
      </c>
      <c r="J206" s="69">
        <f t="shared" si="7"/>
        <v>-25.452500000000001</v>
      </c>
      <c r="K206" s="69">
        <f t="shared" si="7"/>
        <v>-25.452000000000002</v>
      </c>
      <c r="L206" s="69">
        <f t="shared" si="7"/>
        <v>-25.452000000000002</v>
      </c>
      <c r="M206" s="69">
        <f t="shared" si="7"/>
        <v>-25.452500000000001</v>
      </c>
      <c r="N206" s="69">
        <f t="shared" si="7"/>
        <v>-25.453333333333333</v>
      </c>
      <c r="O206" s="69">
        <f t="shared" si="7"/>
        <v>-25.452500000000001</v>
      </c>
      <c r="P206" s="69">
        <f t="shared" si="7"/>
        <v>-25.451999999999998</v>
      </c>
      <c r="Q206" s="49"/>
    </row>
    <row r="207" spans="2:18" ht="12.75" customHeight="1" x14ac:dyDescent="0.2">
      <c r="B207" s="76"/>
      <c r="C207" s="47" t="s">
        <v>189</v>
      </c>
      <c r="D207" s="79">
        <v>4.47</v>
      </c>
      <c r="E207" s="80">
        <f>SQRT(D207)</f>
        <v>2.1142374511865976</v>
      </c>
      <c r="F207" s="45" t="s">
        <v>170</v>
      </c>
      <c r="G207" s="88">
        <f>SQRT(12*32.2*G206^2/(4*$D208*($D207*56)*$D206^2))</f>
        <v>0.69992745230334086</v>
      </c>
      <c r="H207" s="88">
        <f>SQRT(12*32.2*H206^2/(4*$D208*($D207*56)*$D206^2))</f>
        <v>0.69992745230334086</v>
      </c>
      <c r="I207" s="88">
        <f t="shared" ref="I207:P207" si="8">SQRT(12*32.2*I206^2/(4*$D208*($D207*56)*$D206^2))</f>
        <v>0.70001912583998827</v>
      </c>
      <c r="J207" s="88">
        <f t="shared" si="8"/>
        <v>0.69999620745582647</v>
      </c>
      <c r="K207" s="88">
        <f t="shared" si="8"/>
        <v>0.69998245642532941</v>
      </c>
      <c r="L207" s="88">
        <f t="shared" si="8"/>
        <v>0.69998245642532941</v>
      </c>
      <c r="M207" s="88">
        <f t="shared" si="8"/>
        <v>0.69999620745582647</v>
      </c>
      <c r="N207" s="88">
        <f t="shared" si="8"/>
        <v>0.70001912583998827</v>
      </c>
      <c r="O207" s="88">
        <f t="shared" si="8"/>
        <v>0.69999620745582647</v>
      </c>
      <c r="P207" s="88">
        <f t="shared" si="8"/>
        <v>0.69998245642532919</v>
      </c>
      <c r="Q207" s="49"/>
    </row>
    <row r="208" spans="2:18" ht="15" x14ac:dyDescent="0.2">
      <c r="B208" s="46"/>
      <c r="C208" s="47" t="s">
        <v>173</v>
      </c>
      <c r="D208" s="82">
        <v>85</v>
      </c>
      <c r="E208" s="81">
        <f>E207/E204</f>
        <v>1</v>
      </c>
      <c r="F208" s="45" t="s">
        <v>171</v>
      </c>
      <c r="G208" s="37">
        <f>(G205/G204)*-1</f>
        <v>0.57840909090909087</v>
      </c>
      <c r="H208" s="39">
        <f t="shared" ref="H208:P208" si="9">(H205/H204)*-1</f>
        <v>0.87758620689655165</v>
      </c>
      <c r="I208" s="37">
        <f t="shared" si="9"/>
        <v>1.046027397260274</v>
      </c>
      <c r="J208" s="37">
        <f t="shared" si="9"/>
        <v>1.1702298850574713</v>
      </c>
      <c r="K208" s="39">
        <f t="shared" si="9"/>
        <v>1.2726</v>
      </c>
      <c r="L208" s="37">
        <f t="shared" si="9"/>
        <v>1.5332530120481929</v>
      </c>
      <c r="M208" s="37">
        <f t="shared" si="9"/>
        <v>1.7798951048951048</v>
      </c>
      <c r="N208" s="37">
        <f t="shared" si="9"/>
        <v>1.9430025445292622</v>
      </c>
      <c r="O208" s="39">
        <f t="shared" si="9"/>
        <v>2.060931174089069</v>
      </c>
      <c r="P208" s="37">
        <f t="shared" si="9"/>
        <v>2.135234899328859</v>
      </c>
      <c r="Q208" s="49"/>
    </row>
    <row r="209" spans="6:27" x14ac:dyDescent="0.2">
      <c r="F209" s="45"/>
      <c r="G209" s="46"/>
      <c r="H209" s="46"/>
      <c r="I209" s="46"/>
      <c r="J209" s="46"/>
      <c r="K209" s="46"/>
      <c r="L209" s="46"/>
      <c r="M209" s="46"/>
      <c r="N209" s="46"/>
      <c r="O209" s="46"/>
      <c r="P209" s="46"/>
      <c r="Q209" s="49"/>
    </row>
    <row r="210" spans="6:27" x14ac:dyDescent="0.2">
      <c r="F210" s="45"/>
      <c r="G210" s="46"/>
      <c r="H210" s="70">
        <f>G207-H207</f>
        <v>0</v>
      </c>
      <c r="I210" s="70">
        <f t="shared" ref="I210:P210" si="10">H207-I207</f>
        <v>-9.1673536647407516E-5</v>
      </c>
      <c r="J210" s="70">
        <f t="shared" si="10"/>
        <v>2.2918384161796368E-5</v>
      </c>
      <c r="K210" s="70">
        <f t="shared" si="10"/>
        <v>1.3751030497055616E-5</v>
      </c>
      <c r="L210" s="70">
        <f t="shared" si="10"/>
        <v>0</v>
      </c>
      <c r="M210" s="70">
        <f t="shared" si="10"/>
        <v>-1.3751030497055616E-5</v>
      </c>
      <c r="N210" s="70">
        <f t="shared" si="10"/>
        <v>-2.2918384161796368E-5</v>
      </c>
      <c r="O210" s="70">
        <f t="shared" si="10"/>
        <v>2.2918384161796368E-5</v>
      </c>
      <c r="P210" s="70">
        <f t="shared" si="10"/>
        <v>1.3751030497277661E-5</v>
      </c>
      <c r="Q210" s="49"/>
    </row>
    <row r="211" spans="6:27" x14ac:dyDescent="0.2">
      <c r="F211" s="45"/>
      <c r="G211" s="46"/>
      <c r="H211" s="70">
        <f>H208-G208</f>
        <v>0.29917711598746077</v>
      </c>
      <c r="I211" s="70">
        <f t="shared" ref="I211:P211" si="11">I208-H208</f>
        <v>0.1684411903637224</v>
      </c>
      <c r="J211" s="70">
        <f t="shared" si="11"/>
        <v>0.12420248779719723</v>
      </c>
      <c r="K211" s="70">
        <f t="shared" si="11"/>
        <v>0.10237011494252868</v>
      </c>
      <c r="L211" s="70">
        <f t="shared" si="11"/>
        <v>0.26065301204819291</v>
      </c>
      <c r="M211" s="70">
        <f t="shared" si="11"/>
        <v>0.24664209284691196</v>
      </c>
      <c r="N211" s="70">
        <f t="shared" si="11"/>
        <v>0.16310743963415741</v>
      </c>
      <c r="O211" s="70">
        <f t="shared" si="11"/>
        <v>0.11792862955980676</v>
      </c>
      <c r="P211" s="70">
        <f t="shared" si="11"/>
        <v>7.4303725239790008E-2</v>
      </c>
      <c r="Q211" s="49"/>
      <c r="R211" s="35" t="s">
        <v>157</v>
      </c>
      <c r="S211" s="36" t="s">
        <v>158</v>
      </c>
      <c r="T211" s="36" t="s">
        <v>159</v>
      </c>
      <c r="U211" s="36" t="s">
        <v>160</v>
      </c>
      <c r="V211" s="36" t="s">
        <v>161</v>
      </c>
      <c r="W211" s="36" t="s">
        <v>162</v>
      </c>
      <c r="X211" s="36" t="s">
        <v>163</v>
      </c>
      <c r="Y211" s="36" t="s">
        <v>164</v>
      </c>
      <c r="Z211" s="36" t="s">
        <v>165</v>
      </c>
      <c r="AA211" s="36" t="s">
        <v>166</v>
      </c>
    </row>
    <row r="212" spans="6:27" x14ac:dyDescent="0.2">
      <c r="F212" s="45"/>
      <c r="G212" s="46"/>
      <c r="H212" s="46"/>
      <c r="I212" s="46"/>
      <c r="J212" s="46"/>
      <c r="K212" s="46"/>
      <c r="L212" s="46"/>
      <c r="M212" s="46"/>
      <c r="N212" s="46"/>
      <c r="O212" s="46"/>
      <c r="P212" s="46"/>
      <c r="Q212" s="49"/>
    </row>
    <row r="213" spans="6:27" x14ac:dyDescent="0.2">
      <c r="F213" s="45"/>
      <c r="G213" s="46"/>
      <c r="H213" s="46"/>
      <c r="I213" s="46"/>
      <c r="J213" s="46"/>
      <c r="K213" s="46"/>
      <c r="L213" s="46"/>
      <c r="M213" s="46"/>
      <c r="N213" s="46"/>
      <c r="O213" s="46"/>
      <c r="P213" s="46"/>
      <c r="Q213" s="49"/>
      <c r="R213" s="32">
        <f t="shared" ref="R213:AA213" si="12">G231-G204</f>
        <v>6.5999999999999943</v>
      </c>
      <c r="S213" s="32">
        <f t="shared" si="12"/>
        <v>8.6999999999999886</v>
      </c>
      <c r="T213" s="32">
        <f t="shared" si="12"/>
        <v>10.949999999999989</v>
      </c>
      <c r="U213" s="32">
        <f t="shared" si="12"/>
        <v>13.049999999999997</v>
      </c>
      <c r="V213" s="32">
        <f t="shared" si="12"/>
        <v>14.999999999999986</v>
      </c>
      <c r="W213" s="32">
        <f t="shared" si="12"/>
        <v>24.899999999999977</v>
      </c>
      <c r="X213" s="32">
        <f t="shared" si="12"/>
        <v>42.899999999999977</v>
      </c>
      <c r="Y213" s="32">
        <f t="shared" si="12"/>
        <v>58.949999999999989</v>
      </c>
      <c r="Z213" s="32">
        <f t="shared" si="12"/>
        <v>74.099999999999909</v>
      </c>
      <c r="AA213" s="32">
        <f t="shared" si="12"/>
        <v>89.399999999999977</v>
      </c>
    </row>
    <row r="214" spans="6:27" x14ac:dyDescent="0.2">
      <c r="F214" s="45"/>
      <c r="G214" s="46"/>
      <c r="H214" s="46"/>
      <c r="I214" s="46"/>
      <c r="J214" s="46"/>
      <c r="K214" s="46"/>
      <c r="L214" s="46"/>
      <c r="M214" s="46"/>
      <c r="N214" s="46"/>
      <c r="O214" s="46"/>
      <c r="P214" s="46"/>
      <c r="Q214" s="49"/>
      <c r="R214" s="32">
        <f t="shared" ref="R214:AA214" si="13">G255-G231</f>
        <v>6.6000000000000085</v>
      </c>
      <c r="S214" s="32">
        <f t="shared" si="13"/>
        <v>8.7000000000000171</v>
      </c>
      <c r="T214" s="32">
        <f t="shared" si="13"/>
        <v>10.950000000000017</v>
      </c>
      <c r="U214" s="32">
        <f t="shared" si="13"/>
        <v>13.050000000000011</v>
      </c>
      <c r="V214" s="32">
        <f t="shared" si="13"/>
        <v>15.000000000000014</v>
      </c>
      <c r="W214" s="32">
        <f t="shared" si="13"/>
        <v>24.900000000000034</v>
      </c>
      <c r="X214" s="32">
        <f t="shared" si="13"/>
        <v>42.900000000000034</v>
      </c>
      <c r="Y214" s="32">
        <f t="shared" si="13"/>
        <v>58.950000000000045</v>
      </c>
      <c r="Z214" s="32">
        <f t="shared" si="13"/>
        <v>74.100000000000136</v>
      </c>
      <c r="AA214" s="32">
        <f t="shared" si="13"/>
        <v>89.400000000000091</v>
      </c>
    </row>
    <row r="215" spans="6:27" x14ac:dyDescent="0.2">
      <c r="F215" s="45"/>
      <c r="G215" s="46"/>
      <c r="H215" s="46"/>
      <c r="I215" s="46"/>
      <c r="J215" s="46"/>
      <c r="K215" s="46"/>
      <c r="L215" s="46"/>
      <c r="M215" s="46"/>
      <c r="N215" s="46"/>
      <c r="O215" s="46"/>
      <c r="P215" s="46"/>
      <c r="Q215" s="49"/>
    </row>
    <row r="216" spans="6:27" x14ac:dyDescent="0.2">
      <c r="F216" s="45"/>
      <c r="G216" s="46"/>
      <c r="H216" s="46"/>
      <c r="I216" s="46"/>
      <c r="J216" s="46"/>
      <c r="K216" s="46"/>
      <c r="L216" s="46"/>
      <c r="M216" s="46"/>
      <c r="N216" s="46"/>
      <c r="O216" s="46"/>
      <c r="P216" s="46"/>
      <c r="Q216" s="49"/>
    </row>
    <row r="217" spans="6:27" x14ac:dyDescent="0.2">
      <c r="F217" s="45"/>
      <c r="G217" s="46"/>
      <c r="H217" s="46"/>
      <c r="I217" s="46"/>
      <c r="J217" s="46"/>
      <c r="K217" s="46"/>
      <c r="L217" s="46"/>
      <c r="M217" s="46"/>
      <c r="N217" s="46"/>
      <c r="O217" s="46"/>
      <c r="P217" s="46"/>
      <c r="Q217" s="49"/>
    </row>
    <row r="218" spans="6:27" x14ac:dyDescent="0.2">
      <c r="F218" s="45"/>
      <c r="G218" s="46"/>
      <c r="H218" s="46"/>
      <c r="I218" s="46"/>
      <c r="J218" s="46"/>
      <c r="K218" s="46"/>
      <c r="L218" s="46"/>
      <c r="M218" s="46"/>
      <c r="N218" s="46"/>
      <c r="O218" s="46"/>
      <c r="P218" s="46"/>
      <c r="Q218" s="49"/>
    </row>
    <row r="219" spans="6:27" x14ac:dyDescent="0.2">
      <c r="F219" s="45"/>
      <c r="G219" s="46"/>
      <c r="H219" s="46"/>
      <c r="I219" s="46"/>
      <c r="J219" s="46"/>
      <c r="K219" s="46"/>
      <c r="L219" s="46"/>
      <c r="M219" s="46"/>
      <c r="N219" s="46"/>
      <c r="O219" s="46"/>
      <c r="P219" s="46"/>
      <c r="Q219" s="49"/>
    </row>
    <row r="220" spans="6:27" x14ac:dyDescent="0.2">
      <c r="F220" s="45"/>
      <c r="G220" s="46"/>
      <c r="H220" s="46"/>
      <c r="I220" s="46"/>
      <c r="J220" s="46"/>
      <c r="K220" s="46"/>
      <c r="L220" s="46"/>
      <c r="M220" s="46"/>
      <c r="N220" s="46"/>
      <c r="O220" s="46"/>
      <c r="P220" s="46"/>
      <c r="Q220" s="49"/>
    </row>
    <row r="221" spans="6:27" x14ac:dyDescent="0.2">
      <c r="F221" s="45"/>
      <c r="G221" s="46"/>
      <c r="H221" s="46"/>
      <c r="I221" s="46"/>
      <c r="J221" s="46"/>
      <c r="K221" s="46"/>
      <c r="L221" s="46"/>
      <c r="M221" s="46"/>
      <c r="N221" s="46"/>
      <c r="O221" s="46"/>
      <c r="P221" s="46"/>
      <c r="Q221" s="49"/>
    </row>
    <row r="222" spans="6:27" x14ac:dyDescent="0.2">
      <c r="F222" s="45"/>
      <c r="G222" s="46"/>
      <c r="H222" s="46"/>
      <c r="I222" s="46"/>
      <c r="J222" s="46"/>
      <c r="K222" s="46"/>
      <c r="L222" s="46"/>
      <c r="M222" s="46"/>
      <c r="N222" s="46"/>
      <c r="O222" s="46"/>
      <c r="P222" s="46"/>
      <c r="Q222" s="49"/>
    </row>
    <row r="223" spans="6:27" x14ac:dyDescent="0.2">
      <c r="F223" s="45"/>
      <c r="G223" s="46"/>
      <c r="H223" s="46"/>
      <c r="I223" s="46"/>
      <c r="J223" s="46"/>
      <c r="K223" s="46"/>
      <c r="L223" s="46"/>
      <c r="M223" s="46"/>
      <c r="N223" s="46"/>
      <c r="O223" s="46"/>
      <c r="P223" s="46"/>
      <c r="Q223" s="49"/>
    </row>
    <row r="224" spans="6:27" x14ac:dyDescent="0.2">
      <c r="F224" s="45"/>
      <c r="G224" s="46"/>
      <c r="H224" s="46"/>
      <c r="I224" s="46"/>
      <c r="J224" s="46"/>
      <c r="K224" s="46"/>
      <c r="L224" s="46"/>
      <c r="M224" s="46"/>
      <c r="N224" s="46"/>
      <c r="O224" s="46"/>
      <c r="P224" s="46"/>
      <c r="Q224" s="49"/>
    </row>
    <row r="225" spans="2:18" x14ac:dyDescent="0.2">
      <c r="F225" s="45"/>
      <c r="G225" s="46"/>
      <c r="H225" s="46"/>
      <c r="I225" s="46"/>
      <c r="J225" s="46"/>
      <c r="K225" s="46"/>
      <c r="L225" s="46"/>
      <c r="M225" s="46"/>
      <c r="N225" s="46"/>
      <c r="O225" s="46"/>
      <c r="P225" s="46"/>
      <c r="Q225" s="49"/>
    </row>
    <row r="226" spans="2:18" x14ac:dyDescent="0.2">
      <c r="F226" s="59"/>
      <c r="G226" s="60"/>
      <c r="H226" s="60"/>
      <c r="I226" s="60"/>
      <c r="J226" s="60"/>
      <c r="K226" s="60"/>
      <c r="L226" s="60"/>
      <c r="M226" s="60"/>
      <c r="N226" s="60"/>
      <c r="O226" s="60"/>
      <c r="P226" s="60"/>
      <c r="Q226" s="71"/>
    </row>
    <row r="228" spans="2:18" x14ac:dyDescent="0.2">
      <c r="F228" s="40"/>
      <c r="G228" s="63"/>
      <c r="H228" s="64"/>
      <c r="I228" s="63"/>
      <c r="J228" s="63"/>
      <c r="K228" s="64"/>
      <c r="L228" s="63"/>
      <c r="M228" s="63"/>
      <c r="N228" s="63"/>
      <c r="O228" s="64"/>
      <c r="P228" s="63"/>
      <c r="Q228" s="44"/>
    </row>
    <row r="229" spans="2:18" x14ac:dyDescent="0.2">
      <c r="F229" s="45"/>
      <c r="G229" s="65">
        <v>1</v>
      </c>
      <c r="H229" s="65">
        <v>2</v>
      </c>
      <c r="I229" s="65">
        <v>3</v>
      </c>
      <c r="J229" s="65">
        <v>4</v>
      </c>
      <c r="K229" s="65">
        <v>5</v>
      </c>
      <c r="L229" s="65">
        <v>10</v>
      </c>
      <c r="M229" s="65">
        <v>20</v>
      </c>
      <c r="N229" s="65">
        <v>30</v>
      </c>
      <c r="O229" s="65">
        <v>40</v>
      </c>
      <c r="P229" s="65">
        <v>50</v>
      </c>
      <c r="Q229" s="49"/>
    </row>
    <row r="230" spans="2:18" x14ac:dyDescent="0.2">
      <c r="B230" s="83"/>
      <c r="C230" s="83"/>
      <c r="D230" s="83"/>
      <c r="E230" s="83"/>
      <c r="F230" s="45"/>
      <c r="G230" s="50" t="s">
        <v>157</v>
      </c>
      <c r="H230" s="51" t="s">
        <v>158</v>
      </c>
      <c r="I230" s="51" t="s">
        <v>159</v>
      </c>
      <c r="J230" s="51" t="s">
        <v>160</v>
      </c>
      <c r="K230" s="51" t="s">
        <v>161</v>
      </c>
      <c r="L230" s="51" t="s">
        <v>162</v>
      </c>
      <c r="M230" s="51" t="s">
        <v>163</v>
      </c>
      <c r="N230" s="51" t="s">
        <v>164</v>
      </c>
      <c r="O230" s="51" t="s">
        <v>165</v>
      </c>
      <c r="P230" s="51" t="s">
        <v>166</v>
      </c>
      <c r="Q230" s="49"/>
    </row>
    <row r="231" spans="2:18" x14ac:dyDescent="0.2">
      <c r="B231" s="76"/>
      <c r="C231" s="47" t="s">
        <v>190</v>
      </c>
      <c r="D231" s="84">
        <v>4.5</v>
      </c>
      <c r="E231" s="80">
        <f>SQRT(D231)</f>
        <v>2.1213203435596424</v>
      </c>
      <c r="F231" s="45" t="s">
        <v>167</v>
      </c>
      <c r="G231" s="66">
        <f>G$201*$R231</f>
        <v>50.599999999999994</v>
      </c>
      <c r="H231" s="67">
        <f t="shared" ref="H231:P231" si="14">H$201*$R231</f>
        <v>66.699999999999989</v>
      </c>
      <c r="I231" s="66">
        <f t="shared" si="14"/>
        <v>83.949999999999989</v>
      </c>
      <c r="J231" s="66">
        <f t="shared" si="14"/>
        <v>100.05</v>
      </c>
      <c r="K231" s="67">
        <f t="shared" si="14"/>
        <v>114.99999999999999</v>
      </c>
      <c r="L231" s="66">
        <f t="shared" si="14"/>
        <v>190.89999999999998</v>
      </c>
      <c r="M231" s="66">
        <f t="shared" si="14"/>
        <v>328.9</v>
      </c>
      <c r="N231" s="66">
        <f t="shared" si="14"/>
        <v>451.95</v>
      </c>
      <c r="O231" s="67">
        <f t="shared" si="14"/>
        <v>568.09999999999991</v>
      </c>
      <c r="P231" s="66">
        <f t="shared" si="14"/>
        <v>685.4</v>
      </c>
      <c r="Q231" s="86" t="s">
        <v>191</v>
      </c>
      <c r="R231" s="90">
        <v>1.1499999999999999</v>
      </c>
    </row>
    <row r="232" spans="2:18" x14ac:dyDescent="0.2">
      <c r="F232" s="45" t="s">
        <v>168</v>
      </c>
      <c r="G232" s="66">
        <f t="shared" ref="G232:P232" si="15">G$198*$E235</f>
        <v>-25.870689657087492</v>
      </c>
      <c r="H232" s="67">
        <f t="shared" si="15"/>
        <v>-51.741379314174985</v>
      </c>
      <c r="I232" s="66">
        <f t="shared" si="15"/>
        <v>-77.622234271717119</v>
      </c>
      <c r="J232" s="66">
        <f t="shared" si="15"/>
        <v>-103.49292392880461</v>
      </c>
      <c r="K232" s="67">
        <f t="shared" si="15"/>
        <v>-129.36361358589213</v>
      </c>
      <c r="L232" s="66">
        <f t="shared" si="15"/>
        <v>-258.72722717178425</v>
      </c>
      <c r="M232" s="66">
        <f t="shared" si="15"/>
        <v>-517.46461964402306</v>
      </c>
      <c r="N232" s="66">
        <f t="shared" si="15"/>
        <v>-776.22234271717127</v>
      </c>
      <c r="O232" s="67">
        <f t="shared" si="15"/>
        <v>-1034.9292392880461</v>
      </c>
      <c r="P232" s="66">
        <f t="shared" si="15"/>
        <v>-1293.6361358589211</v>
      </c>
      <c r="Q232" s="49"/>
    </row>
    <row r="233" spans="2:18" x14ac:dyDescent="0.2">
      <c r="C233" s="47" t="s">
        <v>174</v>
      </c>
      <c r="D233" s="82">
        <v>2.4500000000000002</v>
      </c>
      <c r="F233" s="68" t="s">
        <v>169</v>
      </c>
      <c r="G233" s="69">
        <f>G232/G229</f>
        <v>-25.870689657087492</v>
      </c>
      <c r="H233" s="69">
        <f t="shared" ref="H233:P233" si="16">H232/H229</f>
        <v>-25.870689657087492</v>
      </c>
      <c r="I233" s="69">
        <f t="shared" si="16"/>
        <v>-25.874078090572372</v>
      </c>
      <c r="J233" s="69">
        <f t="shared" si="16"/>
        <v>-25.873230982201154</v>
      </c>
      <c r="K233" s="69">
        <f t="shared" si="16"/>
        <v>-25.872722717178426</v>
      </c>
      <c r="L233" s="69">
        <f t="shared" si="16"/>
        <v>-25.872722717178426</v>
      </c>
      <c r="M233" s="69">
        <f t="shared" si="16"/>
        <v>-25.873230982201154</v>
      </c>
      <c r="N233" s="69">
        <f t="shared" si="16"/>
        <v>-25.874078090572375</v>
      </c>
      <c r="O233" s="69">
        <f t="shared" si="16"/>
        <v>-25.873230982201154</v>
      </c>
      <c r="P233" s="69">
        <f t="shared" si="16"/>
        <v>-25.872722717178423</v>
      </c>
      <c r="Q233" s="49"/>
    </row>
    <row r="234" spans="2:18" ht="15" x14ac:dyDescent="0.2">
      <c r="B234" s="76"/>
      <c r="C234" s="47" t="s">
        <v>189</v>
      </c>
      <c r="D234" s="79">
        <v>4.6500000000000004</v>
      </c>
      <c r="E234" s="80">
        <f>SQRT(D234)</f>
        <v>2.1563858652847827</v>
      </c>
      <c r="F234" s="45" t="s">
        <v>170</v>
      </c>
      <c r="G234" s="77">
        <f t="shared" ref="G234:P234" si="17">SQRT(12*32.2*G233^2/(4*$D235*($D234*56)*$D233^2))</f>
        <v>0.69759045929393748</v>
      </c>
      <c r="H234" s="78">
        <f t="shared" si="17"/>
        <v>0.69759045929393748</v>
      </c>
      <c r="I234" s="77">
        <f t="shared" si="17"/>
        <v>0.69768182674112711</v>
      </c>
      <c r="J234" s="77">
        <f t="shared" si="17"/>
        <v>0.69765898487932976</v>
      </c>
      <c r="K234" s="78">
        <f t="shared" si="17"/>
        <v>0.69764527976225144</v>
      </c>
      <c r="L234" s="77">
        <f t="shared" si="17"/>
        <v>0.69764527976225144</v>
      </c>
      <c r="M234" s="77">
        <f t="shared" si="17"/>
        <v>0.69765898487932976</v>
      </c>
      <c r="N234" s="77">
        <f t="shared" si="17"/>
        <v>0.69768182674112722</v>
      </c>
      <c r="O234" s="78">
        <f t="shared" si="17"/>
        <v>0.69765898487932976</v>
      </c>
      <c r="P234" s="77">
        <f t="shared" si="17"/>
        <v>0.69764527976225132</v>
      </c>
      <c r="Q234" s="49"/>
    </row>
    <row r="235" spans="2:18" ht="15" x14ac:dyDescent="0.2">
      <c r="B235" s="46"/>
      <c r="C235" s="47" t="s">
        <v>173</v>
      </c>
      <c r="D235" s="82">
        <v>85</v>
      </c>
      <c r="E235" s="81">
        <f>E234/E231</f>
        <v>1.0165300454651274</v>
      </c>
      <c r="F235" s="45" t="s">
        <v>171</v>
      </c>
      <c r="G235" s="37">
        <f>(G232/G231)*-1</f>
        <v>0.51127845172109676</v>
      </c>
      <c r="H235" s="39">
        <f t="shared" ref="H235:P235" si="18">(H232/H231)*-1</f>
        <v>0.77573282330097437</v>
      </c>
      <c r="I235" s="37">
        <f t="shared" si="18"/>
        <v>0.92462458929978708</v>
      </c>
      <c r="J235" s="37">
        <f t="shared" si="18"/>
        <v>1.0344120332714104</v>
      </c>
      <c r="K235" s="39">
        <f t="shared" si="18"/>
        <v>1.12490098770341</v>
      </c>
      <c r="L235" s="37">
        <f t="shared" si="18"/>
        <v>1.3553023948233855</v>
      </c>
      <c r="M235" s="37">
        <f t="shared" si="18"/>
        <v>1.5733190016540683</v>
      </c>
      <c r="N235" s="37">
        <f t="shared" si="18"/>
        <v>1.7174960564601645</v>
      </c>
      <c r="O235" s="39">
        <f t="shared" si="18"/>
        <v>1.8217377913889214</v>
      </c>
      <c r="P235" s="37">
        <f t="shared" si="18"/>
        <v>1.8874177646030363</v>
      </c>
      <c r="Q235" s="49"/>
    </row>
    <row r="236" spans="2:18" x14ac:dyDescent="0.2">
      <c r="F236" s="45"/>
      <c r="G236" s="46"/>
      <c r="H236" s="46"/>
      <c r="I236" s="46"/>
      <c r="J236" s="46"/>
      <c r="K236" s="46"/>
      <c r="L236" s="46"/>
      <c r="M236" s="46"/>
      <c r="N236" s="46"/>
      <c r="O236" s="46"/>
      <c r="P236" s="46"/>
      <c r="Q236" s="49"/>
    </row>
    <row r="237" spans="2:18" x14ac:dyDescent="0.2">
      <c r="F237" s="45"/>
      <c r="G237" s="46"/>
      <c r="H237" s="70">
        <f>G234-H234</f>
        <v>0</v>
      </c>
      <c r="I237" s="70">
        <f t="shared" ref="I237:P237" si="19">H234-I234</f>
        <v>-9.1367447189627526E-5</v>
      </c>
      <c r="J237" s="70">
        <f t="shared" si="19"/>
        <v>2.284186179735137E-5</v>
      </c>
      <c r="K237" s="70">
        <f t="shared" si="19"/>
        <v>1.3705117078322004E-5</v>
      </c>
      <c r="L237" s="70">
        <f t="shared" si="19"/>
        <v>0</v>
      </c>
      <c r="M237" s="70">
        <f t="shared" si="19"/>
        <v>-1.3705117078322004E-5</v>
      </c>
      <c r="N237" s="70">
        <f t="shared" si="19"/>
        <v>-2.2841861797462393E-5</v>
      </c>
      <c r="O237" s="70">
        <f t="shared" si="19"/>
        <v>2.2841861797462393E-5</v>
      </c>
      <c r="P237" s="70">
        <f t="shared" si="19"/>
        <v>1.3705117078433027E-5</v>
      </c>
      <c r="Q237" s="49"/>
    </row>
    <row r="238" spans="2:18" x14ac:dyDescent="0.2">
      <c r="F238" s="45"/>
      <c r="G238" s="46"/>
      <c r="H238" s="70">
        <f>H235-G235</f>
        <v>0.26445437157987761</v>
      </c>
      <c r="I238" s="70">
        <f t="shared" ref="I238:P238" si="20">I235-H235</f>
        <v>0.14889176599881271</v>
      </c>
      <c r="J238" s="70">
        <f t="shared" si="20"/>
        <v>0.10978744397162332</v>
      </c>
      <c r="K238" s="70">
        <f t="shared" si="20"/>
        <v>9.0488954431999558E-2</v>
      </c>
      <c r="L238" s="70">
        <f t="shared" si="20"/>
        <v>0.23040140711997559</v>
      </c>
      <c r="M238" s="70">
        <f t="shared" si="20"/>
        <v>0.2180166068306828</v>
      </c>
      <c r="N238" s="70">
        <f t="shared" si="20"/>
        <v>0.14417705480609611</v>
      </c>
      <c r="O238" s="70">
        <f t="shared" si="20"/>
        <v>0.10424173492875699</v>
      </c>
      <c r="P238" s="70">
        <f t="shared" si="20"/>
        <v>6.5679973214114895E-2</v>
      </c>
      <c r="Q238" s="49"/>
    </row>
    <row r="239" spans="2:18" x14ac:dyDescent="0.2">
      <c r="F239" s="45"/>
      <c r="G239" s="46"/>
      <c r="H239" s="46"/>
      <c r="I239" s="46"/>
      <c r="J239" s="46"/>
      <c r="K239" s="46"/>
      <c r="L239" s="46"/>
      <c r="M239" s="46"/>
      <c r="N239" s="46"/>
      <c r="O239" s="46"/>
      <c r="P239" s="46"/>
      <c r="Q239" s="49"/>
    </row>
    <row r="240" spans="2:18" x14ac:dyDescent="0.2">
      <c r="F240" s="45"/>
      <c r="G240" s="46"/>
      <c r="H240" s="46"/>
      <c r="I240" s="46"/>
      <c r="J240" s="46"/>
      <c r="K240" s="46"/>
      <c r="L240" s="46"/>
      <c r="M240" s="46"/>
      <c r="N240" s="46"/>
      <c r="O240" s="46"/>
      <c r="P240" s="46"/>
      <c r="Q240" s="49"/>
    </row>
    <row r="241" spans="2:18" x14ac:dyDescent="0.2">
      <c r="F241" s="45"/>
      <c r="G241" s="46"/>
      <c r="H241" s="46"/>
      <c r="I241" s="46"/>
      <c r="J241" s="46"/>
      <c r="K241" s="46"/>
      <c r="L241" s="46"/>
      <c r="M241" s="46"/>
      <c r="N241" s="46"/>
      <c r="O241" s="46"/>
      <c r="P241" s="46"/>
      <c r="Q241" s="49"/>
    </row>
    <row r="242" spans="2:18" x14ac:dyDescent="0.2">
      <c r="F242" s="45"/>
      <c r="G242" s="46"/>
      <c r="H242" s="46"/>
      <c r="I242" s="46"/>
      <c r="J242" s="46"/>
      <c r="K242" s="46"/>
      <c r="L242" s="46"/>
      <c r="M242" s="46"/>
      <c r="N242" s="46"/>
      <c r="O242" s="46"/>
      <c r="P242" s="46"/>
      <c r="Q242" s="49"/>
    </row>
    <row r="243" spans="2:18" x14ac:dyDescent="0.2">
      <c r="F243" s="45"/>
      <c r="G243" s="46"/>
      <c r="H243" s="46"/>
      <c r="I243" s="46"/>
      <c r="J243" s="46"/>
      <c r="K243" s="46"/>
      <c r="L243" s="46"/>
      <c r="M243" s="46"/>
      <c r="N243" s="46"/>
      <c r="O243" s="46"/>
      <c r="P243" s="46"/>
      <c r="Q243" s="49"/>
    </row>
    <row r="244" spans="2:18" x14ac:dyDescent="0.2">
      <c r="F244" s="45"/>
      <c r="G244" s="46"/>
      <c r="H244" s="46"/>
      <c r="I244" s="46"/>
      <c r="J244" s="46"/>
      <c r="K244" s="46"/>
      <c r="L244" s="46"/>
      <c r="M244" s="46"/>
      <c r="N244" s="46"/>
      <c r="O244" s="46"/>
      <c r="P244" s="46"/>
      <c r="Q244" s="49"/>
    </row>
    <row r="245" spans="2:18" x14ac:dyDescent="0.2">
      <c r="F245" s="45"/>
      <c r="G245" s="46"/>
      <c r="H245" s="46"/>
      <c r="I245" s="46"/>
      <c r="J245" s="46"/>
      <c r="K245" s="46"/>
      <c r="L245" s="46"/>
      <c r="M245" s="46"/>
      <c r="N245" s="46"/>
      <c r="O245" s="46"/>
      <c r="P245" s="46"/>
      <c r="Q245" s="49"/>
    </row>
    <row r="246" spans="2:18" x14ac:dyDescent="0.2">
      <c r="F246" s="45"/>
      <c r="G246" s="46"/>
      <c r="H246" s="46"/>
      <c r="I246" s="46"/>
      <c r="J246" s="46"/>
      <c r="K246" s="46"/>
      <c r="L246" s="46"/>
      <c r="M246" s="46"/>
      <c r="N246" s="46"/>
      <c r="O246" s="46"/>
      <c r="P246" s="46"/>
      <c r="Q246" s="49"/>
    </row>
    <row r="247" spans="2:18" x14ac:dyDescent="0.2">
      <c r="F247" s="45"/>
      <c r="G247" s="46"/>
      <c r="H247" s="46"/>
      <c r="I247" s="46"/>
      <c r="J247" s="46"/>
      <c r="K247" s="46"/>
      <c r="L247" s="46"/>
      <c r="M247" s="46"/>
      <c r="N247" s="46"/>
      <c r="O247" s="46"/>
      <c r="P247" s="46"/>
      <c r="Q247" s="49"/>
    </row>
    <row r="248" spans="2:18" x14ac:dyDescent="0.2">
      <c r="F248" s="45"/>
      <c r="G248" s="46"/>
      <c r="H248" s="46"/>
      <c r="I248" s="46"/>
      <c r="J248" s="46"/>
      <c r="K248" s="46"/>
      <c r="L248" s="46"/>
      <c r="M248" s="46"/>
      <c r="N248" s="46"/>
      <c r="O248" s="46"/>
      <c r="P248" s="46"/>
      <c r="Q248" s="49"/>
    </row>
    <row r="249" spans="2:18" x14ac:dyDescent="0.2">
      <c r="F249" s="45"/>
      <c r="G249" s="46"/>
      <c r="H249" s="46"/>
      <c r="I249" s="46"/>
      <c r="J249" s="46"/>
      <c r="K249" s="46"/>
      <c r="L249" s="46"/>
      <c r="M249" s="46"/>
      <c r="N249" s="46"/>
      <c r="O249" s="46"/>
      <c r="P249" s="46"/>
      <c r="Q249" s="49"/>
    </row>
    <row r="250" spans="2:18" x14ac:dyDescent="0.2">
      <c r="F250" s="59"/>
      <c r="G250" s="60"/>
      <c r="H250" s="60"/>
      <c r="I250" s="60"/>
      <c r="J250" s="60"/>
      <c r="K250" s="60"/>
      <c r="L250" s="60"/>
      <c r="M250" s="60"/>
      <c r="N250" s="60"/>
      <c r="O250" s="60"/>
      <c r="P250" s="60"/>
      <c r="Q250" s="71"/>
    </row>
    <row r="252" spans="2:18" x14ac:dyDescent="0.2">
      <c r="F252" s="40"/>
      <c r="G252" s="63"/>
      <c r="H252" s="64"/>
      <c r="I252" s="63"/>
      <c r="J252" s="63"/>
      <c r="K252" s="64"/>
      <c r="L252" s="63"/>
      <c r="M252" s="63"/>
      <c r="N252" s="63"/>
      <c r="O252" s="64"/>
      <c r="P252" s="63"/>
      <c r="Q252" s="44"/>
    </row>
    <row r="253" spans="2:18" x14ac:dyDescent="0.2">
      <c r="F253" s="45"/>
      <c r="G253" s="65">
        <v>1</v>
      </c>
      <c r="H253" s="65">
        <v>2</v>
      </c>
      <c r="I253" s="65">
        <v>3</v>
      </c>
      <c r="J253" s="65">
        <v>4</v>
      </c>
      <c r="K253" s="65">
        <v>5</v>
      </c>
      <c r="L253" s="65">
        <v>10</v>
      </c>
      <c r="M253" s="65">
        <v>20</v>
      </c>
      <c r="N253" s="65">
        <v>30</v>
      </c>
      <c r="O253" s="65">
        <v>40</v>
      </c>
      <c r="P253" s="65">
        <v>50</v>
      </c>
      <c r="Q253" s="49"/>
    </row>
    <row r="254" spans="2:18" x14ac:dyDescent="0.2">
      <c r="B254" s="83"/>
      <c r="C254" s="83"/>
      <c r="D254" s="83"/>
      <c r="E254" s="83"/>
      <c r="F254" s="45"/>
      <c r="G254" s="50" t="s">
        <v>157</v>
      </c>
      <c r="H254" s="51" t="s">
        <v>158</v>
      </c>
      <c r="I254" s="51" t="s">
        <v>159</v>
      </c>
      <c r="J254" s="51" t="s">
        <v>160</v>
      </c>
      <c r="K254" s="51" t="s">
        <v>161</v>
      </c>
      <c r="L254" s="51" t="s">
        <v>162</v>
      </c>
      <c r="M254" s="51" t="s">
        <v>163</v>
      </c>
      <c r="N254" s="51" t="s">
        <v>164</v>
      </c>
      <c r="O254" s="51" t="s">
        <v>165</v>
      </c>
      <c r="P254" s="51" t="s">
        <v>166</v>
      </c>
      <c r="Q254" s="49"/>
    </row>
    <row r="255" spans="2:18" x14ac:dyDescent="0.2">
      <c r="B255" s="76"/>
      <c r="C255" s="47" t="s">
        <v>190</v>
      </c>
      <c r="D255" s="84">
        <v>4.5</v>
      </c>
      <c r="E255" s="80">
        <f>SQRT(D255)</f>
        <v>2.1213203435596424</v>
      </c>
      <c r="F255" s="45" t="s">
        <v>167</v>
      </c>
      <c r="G255" s="66">
        <f>G$201*$R255</f>
        <v>57.2</v>
      </c>
      <c r="H255" s="67">
        <f t="shared" ref="H255:O255" si="21">H$201*$R255</f>
        <v>75.400000000000006</v>
      </c>
      <c r="I255" s="66">
        <f t="shared" si="21"/>
        <v>94.9</v>
      </c>
      <c r="J255" s="66">
        <f t="shared" si="21"/>
        <v>113.10000000000001</v>
      </c>
      <c r="K255" s="67">
        <f t="shared" si="21"/>
        <v>130</v>
      </c>
      <c r="L255" s="66">
        <f t="shared" si="21"/>
        <v>215.8</v>
      </c>
      <c r="M255" s="66">
        <f t="shared" si="21"/>
        <v>371.8</v>
      </c>
      <c r="N255" s="66">
        <f t="shared" si="21"/>
        <v>510.90000000000003</v>
      </c>
      <c r="O255" s="67">
        <f t="shared" si="21"/>
        <v>642.20000000000005</v>
      </c>
      <c r="P255" s="66">
        <f>P$201*$R255</f>
        <v>774.80000000000007</v>
      </c>
      <c r="Q255" s="86" t="s">
        <v>192</v>
      </c>
      <c r="R255" s="90">
        <v>1.3</v>
      </c>
    </row>
    <row r="256" spans="2:18" x14ac:dyDescent="0.2">
      <c r="F256" s="45" t="s">
        <v>168</v>
      </c>
      <c r="G256" s="66">
        <f t="shared" ref="G256:P256" si="22">G$198*$E259</f>
        <v>-25.36502480450854</v>
      </c>
      <c r="H256" s="67">
        <f t="shared" si="22"/>
        <v>-50.73004960901708</v>
      </c>
      <c r="I256" s="66">
        <f t="shared" si="22"/>
        <v>-76.10504102445077</v>
      </c>
      <c r="J256" s="66">
        <f t="shared" si="22"/>
        <v>-101.47006582895932</v>
      </c>
      <c r="K256" s="67">
        <f t="shared" si="22"/>
        <v>-126.83509063346787</v>
      </c>
      <c r="L256" s="66">
        <f t="shared" si="22"/>
        <v>-253.67018126693574</v>
      </c>
      <c r="M256" s="66">
        <f t="shared" si="22"/>
        <v>-507.3503291447966</v>
      </c>
      <c r="N256" s="66">
        <f t="shared" si="22"/>
        <v>-761.05041024450782</v>
      </c>
      <c r="O256" s="67">
        <f t="shared" si="22"/>
        <v>-1014.7006582895932</v>
      </c>
      <c r="P256" s="66">
        <f t="shared" si="22"/>
        <v>-1268.3509063346785</v>
      </c>
      <c r="Q256" s="49"/>
    </row>
    <row r="257" spans="2:17" x14ac:dyDescent="0.2">
      <c r="C257" s="47" t="s">
        <v>174</v>
      </c>
      <c r="D257" s="82">
        <v>2.4500000000000002</v>
      </c>
      <c r="F257" s="68" t="s">
        <v>169</v>
      </c>
      <c r="G257" s="69">
        <f>G256/G253</f>
        <v>-25.36502480450854</v>
      </c>
      <c r="H257" s="69">
        <f t="shared" ref="H257:P257" si="23">H256/H253</f>
        <v>-25.36502480450854</v>
      </c>
      <c r="I257" s="69">
        <f t="shared" si="23"/>
        <v>-25.368347008150256</v>
      </c>
      <c r="J257" s="69">
        <f t="shared" si="23"/>
        <v>-25.36751645723983</v>
      </c>
      <c r="K257" s="69">
        <f t="shared" si="23"/>
        <v>-25.367018126693573</v>
      </c>
      <c r="L257" s="69">
        <f t="shared" si="23"/>
        <v>-25.367018126693573</v>
      </c>
      <c r="M257" s="69">
        <f t="shared" si="23"/>
        <v>-25.36751645723983</v>
      </c>
      <c r="N257" s="69">
        <f t="shared" si="23"/>
        <v>-25.368347008150259</v>
      </c>
      <c r="O257" s="69">
        <f t="shared" si="23"/>
        <v>-25.36751645723983</v>
      </c>
      <c r="P257" s="69">
        <f t="shared" si="23"/>
        <v>-25.367018126693569</v>
      </c>
      <c r="Q257" s="49"/>
    </row>
    <row r="258" spans="2:17" ht="15" x14ac:dyDescent="0.2">
      <c r="B258" s="76"/>
      <c r="C258" s="47" t="s">
        <v>189</v>
      </c>
      <c r="D258" s="79">
        <v>4.47</v>
      </c>
      <c r="E258" s="80">
        <f>SQRT(D258)</f>
        <v>2.1142374511865976</v>
      </c>
      <c r="F258" s="45" t="s">
        <v>170</v>
      </c>
      <c r="G258" s="77">
        <f t="shared" ref="G258:P258" si="24">SQRT(12*32.2*G257^2/(4*$D259*($D258*56)*$D257^2))</f>
        <v>0.69759045929393748</v>
      </c>
      <c r="H258" s="78">
        <f t="shared" si="24"/>
        <v>0.69759045929393748</v>
      </c>
      <c r="I258" s="77">
        <f t="shared" si="24"/>
        <v>0.69768182674112722</v>
      </c>
      <c r="J258" s="77">
        <f t="shared" si="24"/>
        <v>0.69765898487932987</v>
      </c>
      <c r="K258" s="78">
        <f t="shared" si="24"/>
        <v>0.69764527976225144</v>
      </c>
      <c r="L258" s="77">
        <f t="shared" si="24"/>
        <v>0.69764527976225144</v>
      </c>
      <c r="M258" s="77">
        <f t="shared" si="24"/>
        <v>0.69765898487932987</v>
      </c>
      <c r="N258" s="77">
        <f t="shared" si="24"/>
        <v>0.69768182674112733</v>
      </c>
      <c r="O258" s="78">
        <f t="shared" si="24"/>
        <v>0.69765898487932987</v>
      </c>
      <c r="P258" s="77">
        <f t="shared" si="24"/>
        <v>0.69764527976225132</v>
      </c>
      <c r="Q258" s="49"/>
    </row>
    <row r="259" spans="2:17" ht="15" x14ac:dyDescent="0.2">
      <c r="B259" s="46"/>
      <c r="C259" s="47" t="s">
        <v>173</v>
      </c>
      <c r="D259" s="82">
        <v>85</v>
      </c>
      <c r="E259" s="81">
        <f>E258/E255</f>
        <v>0.9966610925150704</v>
      </c>
      <c r="F259" s="45" t="s">
        <v>171</v>
      </c>
      <c r="G259" s="37">
        <f>(G256/G255)*-1</f>
        <v>0.4434444895893101</v>
      </c>
      <c r="H259" s="39">
        <f t="shared" ref="H259:P259" si="25">(H256/H255)*-1</f>
        <v>0.67281232903205668</v>
      </c>
      <c r="I259" s="37">
        <f t="shared" si="25"/>
        <v>0.80194985273393848</v>
      </c>
      <c r="J259" s="37">
        <f t="shared" si="25"/>
        <v>0.89717122748858813</v>
      </c>
      <c r="K259" s="39">
        <f t="shared" si="25"/>
        <v>0.97565454333436819</v>
      </c>
      <c r="L259" s="37">
        <f t="shared" si="25"/>
        <v>1.1754874016076726</v>
      </c>
      <c r="M259" s="37">
        <f t="shared" si="25"/>
        <v>1.3645786152361392</v>
      </c>
      <c r="N259" s="37">
        <f t="shared" si="25"/>
        <v>1.4896269529154584</v>
      </c>
      <c r="O259" s="39">
        <f t="shared" si="25"/>
        <v>1.5800383965892137</v>
      </c>
      <c r="P259" s="37">
        <f t="shared" si="25"/>
        <v>1.6370042673395435</v>
      </c>
      <c r="Q259" s="49"/>
    </row>
    <row r="260" spans="2:17" x14ac:dyDescent="0.2">
      <c r="F260" s="45"/>
      <c r="G260" s="46"/>
      <c r="H260" s="46"/>
      <c r="I260" s="46"/>
      <c r="J260" s="46"/>
      <c r="K260" s="46"/>
      <c r="L260" s="46"/>
      <c r="M260" s="46"/>
      <c r="N260" s="46"/>
      <c r="O260" s="46"/>
      <c r="P260" s="46"/>
      <c r="Q260" s="49"/>
    </row>
    <row r="261" spans="2:17" x14ac:dyDescent="0.2">
      <c r="F261" s="45"/>
      <c r="G261" s="46"/>
      <c r="H261" s="70">
        <f>G258-H258</f>
        <v>0</v>
      </c>
      <c r="I261" s="70">
        <f t="shared" ref="I261:P261" si="26">H258-I258</f>
        <v>-9.1367447189738549E-5</v>
      </c>
      <c r="J261" s="70">
        <f t="shared" si="26"/>
        <v>2.284186179735137E-5</v>
      </c>
      <c r="K261" s="70">
        <f t="shared" si="26"/>
        <v>1.3705117078433027E-5</v>
      </c>
      <c r="L261" s="70">
        <f t="shared" si="26"/>
        <v>0</v>
      </c>
      <c r="M261" s="70">
        <f t="shared" si="26"/>
        <v>-1.3705117078433027E-5</v>
      </c>
      <c r="N261" s="70">
        <f t="shared" si="26"/>
        <v>-2.2841861797462393E-5</v>
      </c>
      <c r="O261" s="70">
        <f t="shared" si="26"/>
        <v>2.2841861797462393E-5</v>
      </c>
      <c r="P261" s="70">
        <f t="shared" si="26"/>
        <v>1.3705117078544049E-5</v>
      </c>
      <c r="Q261" s="49"/>
    </row>
    <row r="262" spans="2:17" x14ac:dyDescent="0.2">
      <c r="F262" s="45"/>
      <c r="G262" s="46"/>
      <c r="H262" s="70">
        <f>H259-G259</f>
        <v>0.22936783944274658</v>
      </c>
      <c r="I262" s="70">
        <f t="shared" ref="I262:P262" si="27">I259-H259</f>
        <v>0.12913752370188181</v>
      </c>
      <c r="J262" s="70">
        <f t="shared" si="27"/>
        <v>9.5221374754649646E-2</v>
      </c>
      <c r="K262" s="70">
        <f t="shared" si="27"/>
        <v>7.8483315845780055E-2</v>
      </c>
      <c r="L262" s="70">
        <f t="shared" si="27"/>
        <v>0.19983285827330444</v>
      </c>
      <c r="M262" s="70">
        <f t="shared" si="27"/>
        <v>0.18909121362846659</v>
      </c>
      <c r="N262" s="70">
        <f t="shared" si="27"/>
        <v>0.12504833767931922</v>
      </c>
      <c r="O262" s="70">
        <f t="shared" si="27"/>
        <v>9.041144367375531E-2</v>
      </c>
      <c r="P262" s="70">
        <f t="shared" si="27"/>
        <v>5.6965870750329772E-2</v>
      </c>
      <c r="Q262" s="49"/>
    </row>
    <row r="263" spans="2:17" x14ac:dyDescent="0.2">
      <c r="F263" s="45"/>
      <c r="G263" s="46"/>
      <c r="H263" s="46"/>
      <c r="I263" s="46"/>
      <c r="J263" s="46"/>
      <c r="K263" s="46"/>
      <c r="L263" s="46"/>
      <c r="M263" s="46"/>
      <c r="N263" s="46"/>
      <c r="O263" s="46"/>
      <c r="P263" s="46"/>
      <c r="Q263" s="49"/>
    </row>
    <row r="264" spans="2:17" x14ac:dyDescent="0.2">
      <c r="F264" s="45"/>
      <c r="G264" s="46"/>
      <c r="H264" s="46"/>
      <c r="I264" s="46"/>
      <c r="J264" s="46"/>
      <c r="K264" s="46"/>
      <c r="L264" s="46"/>
      <c r="M264" s="46"/>
      <c r="N264" s="46"/>
      <c r="O264" s="46"/>
      <c r="P264" s="46"/>
      <c r="Q264" s="49"/>
    </row>
    <row r="265" spans="2:17" x14ac:dyDescent="0.2">
      <c r="F265" s="45"/>
      <c r="G265" s="46"/>
      <c r="H265" s="46"/>
      <c r="I265" s="46"/>
      <c r="J265" s="46"/>
      <c r="K265" s="46"/>
      <c r="L265" s="46"/>
      <c r="M265" s="46"/>
      <c r="N265" s="46"/>
      <c r="O265" s="46"/>
      <c r="P265" s="46"/>
      <c r="Q265" s="49"/>
    </row>
    <row r="266" spans="2:17" x14ac:dyDescent="0.2">
      <c r="F266" s="45"/>
      <c r="G266" s="46"/>
      <c r="H266" s="46"/>
      <c r="I266" s="46"/>
      <c r="J266" s="46"/>
      <c r="K266" s="46"/>
      <c r="L266" s="46"/>
      <c r="M266" s="46"/>
      <c r="N266" s="46"/>
      <c r="O266" s="46"/>
      <c r="P266" s="46"/>
      <c r="Q266" s="49"/>
    </row>
    <row r="267" spans="2:17" x14ac:dyDescent="0.2">
      <c r="F267" s="45"/>
      <c r="G267" s="46"/>
      <c r="H267" s="46"/>
      <c r="I267" s="46"/>
      <c r="J267" s="46"/>
      <c r="K267" s="46"/>
      <c r="L267" s="46"/>
      <c r="M267" s="46"/>
      <c r="N267" s="46"/>
      <c r="O267" s="46"/>
      <c r="P267" s="46"/>
      <c r="Q267" s="49"/>
    </row>
    <row r="268" spans="2:17" x14ac:dyDescent="0.2">
      <c r="F268" s="45"/>
      <c r="G268" s="46"/>
      <c r="H268" s="46"/>
      <c r="I268" s="46"/>
      <c r="J268" s="46"/>
      <c r="K268" s="46"/>
      <c r="L268" s="46"/>
      <c r="M268" s="46"/>
      <c r="N268" s="46"/>
      <c r="O268" s="46"/>
      <c r="P268" s="46"/>
      <c r="Q268" s="49"/>
    </row>
    <row r="269" spans="2:17" x14ac:dyDescent="0.2">
      <c r="F269" s="45"/>
      <c r="G269" s="46"/>
      <c r="H269" s="46"/>
      <c r="I269" s="46"/>
      <c r="J269" s="46"/>
      <c r="K269" s="46"/>
      <c r="L269" s="46"/>
      <c r="M269" s="46"/>
      <c r="N269" s="46"/>
      <c r="O269" s="46"/>
      <c r="P269" s="46"/>
      <c r="Q269" s="49"/>
    </row>
    <row r="270" spans="2:17" x14ac:dyDescent="0.2">
      <c r="F270" s="45"/>
      <c r="G270" s="46"/>
      <c r="H270" s="46"/>
      <c r="I270" s="46"/>
      <c r="J270" s="46"/>
      <c r="K270" s="46"/>
      <c r="L270" s="46"/>
      <c r="M270" s="46"/>
      <c r="N270" s="46"/>
      <c r="O270" s="46"/>
      <c r="P270" s="46"/>
      <c r="Q270" s="49"/>
    </row>
    <row r="271" spans="2:17" x14ac:dyDescent="0.2">
      <c r="F271" s="45"/>
      <c r="G271" s="46"/>
      <c r="H271" s="46"/>
      <c r="I271" s="46"/>
      <c r="J271" s="46"/>
      <c r="K271" s="46"/>
      <c r="L271" s="46"/>
      <c r="M271" s="46"/>
      <c r="N271" s="46"/>
      <c r="O271" s="46"/>
      <c r="P271" s="46"/>
      <c r="Q271" s="49"/>
    </row>
    <row r="272" spans="2:17" x14ac:dyDescent="0.2">
      <c r="F272" s="45"/>
      <c r="G272" s="46"/>
      <c r="H272" s="46"/>
      <c r="I272" s="46"/>
      <c r="J272" s="46"/>
      <c r="K272" s="46"/>
      <c r="L272" s="46"/>
      <c r="M272" s="46"/>
      <c r="N272" s="46"/>
      <c r="O272" s="46"/>
      <c r="P272" s="46"/>
      <c r="Q272" s="49"/>
    </row>
    <row r="273" spans="6:17" x14ac:dyDescent="0.2">
      <c r="F273" s="45"/>
      <c r="G273" s="46"/>
      <c r="H273" s="46"/>
      <c r="I273" s="46"/>
      <c r="J273" s="46"/>
      <c r="K273" s="46"/>
      <c r="L273" s="46"/>
      <c r="M273" s="46"/>
      <c r="N273" s="46"/>
      <c r="O273" s="46"/>
      <c r="P273" s="46"/>
      <c r="Q273" s="49"/>
    </row>
    <row r="274" spans="6:17" x14ac:dyDescent="0.2">
      <c r="F274" s="59"/>
      <c r="G274" s="60"/>
      <c r="H274" s="60"/>
      <c r="I274" s="60"/>
      <c r="J274" s="60"/>
      <c r="K274" s="60"/>
      <c r="L274" s="60"/>
      <c r="M274" s="60"/>
      <c r="N274" s="60"/>
      <c r="O274" s="60"/>
      <c r="P274" s="60"/>
      <c r="Q274" s="71"/>
    </row>
    <row r="290" spans="6:16" x14ac:dyDescent="0.2">
      <c r="F290" s="35"/>
      <c r="G290" s="35" t="s">
        <v>157</v>
      </c>
      <c r="H290" s="36" t="s">
        <v>158</v>
      </c>
      <c r="I290" s="36" t="s">
        <v>159</v>
      </c>
      <c r="J290" s="36" t="s">
        <v>160</v>
      </c>
      <c r="K290" s="36" t="s">
        <v>161</v>
      </c>
      <c r="L290" s="36" t="s">
        <v>162</v>
      </c>
      <c r="M290" s="36" t="s">
        <v>163</v>
      </c>
      <c r="N290" s="36" t="s">
        <v>164</v>
      </c>
      <c r="O290" s="36" t="s">
        <v>165</v>
      </c>
      <c r="P290" s="36" t="s">
        <v>166</v>
      </c>
    </row>
    <row r="291" spans="6:16" x14ac:dyDescent="0.2">
      <c r="F291" s="35" t="s">
        <v>176</v>
      </c>
      <c r="G291" s="35" t="s">
        <v>175</v>
      </c>
      <c r="H291" s="35" t="s">
        <v>175</v>
      </c>
      <c r="I291" s="35" t="s">
        <v>175</v>
      </c>
      <c r="J291" s="35" t="s">
        <v>175</v>
      </c>
      <c r="K291" s="35" t="s">
        <v>175</v>
      </c>
      <c r="L291" s="35" t="s">
        <v>175</v>
      </c>
      <c r="M291" s="35" t="s">
        <v>175</v>
      </c>
      <c r="N291" s="35" t="s">
        <v>175</v>
      </c>
      <c r="O291" s="35" t="s">
        <v>175</v>
      </c>
      <c r="P291" s="35" t="s">
        <v>175</v>
      </c>
    </row>
    <row r="292" spans="6:16" x14ac:dyDescent="0.2">
      <c r="F292" s="33" t="str">
        <f>B1</f>
        <v> 2882</v>
      </c>
      <c r="G292" s="33">
        <f>G2</f>
        <v>34</v>
      </c>
      <c r="H292" s="33">
        <f t="shared" ref="H292:O292" si="28">H2</f>
        <v>50</v>
      </c>
      <c r="I292" s="33">
        <f t="shared" si="28"/>
        <v>63</v>
      </c>
      <c r="J292" s="33">
        <f t="shared" si="28"/>
        <v>76</v>
      </c>
      <c r="K292" s="33">
        <f t="shared" si="28"/>
        <v>88</v>
      </c>
      <c r="L292" s="33">
        <f t="shared" si="28"/>
        <v>145</v>
      </c>
      <c r="M292" s="33">
        <f t="shared" si="28"/>
        <v>252</v>
      </c>
      <c r="N292" s="33">
        <f t="shared" si="28"/>
        <v>342</v>
      </c>
      <c r="O292" s="33">
        <f t="shared" si="28"/>
        <v>421</v>
      </c>
      <c r="P292" s="33">
        <f>P2</f>
        <v>493</v>
      </c>
    </row>
    <row r="293" spans="6:16" x14ac:dyDescent="0.2">
      <c r="F293" s="33" t="str">
        <f>B11</f>
        <v> 2912</v>
      </c>
      <c r="G293" s="33">
        <f>G12</f>
        <v>34</v>
      </c>
      <c r="H293" s="33">
        <f t="shared" ref="H293:O293" si="29">H12</f>
        <v>50</v>
      </c>
      <c r="I293" s="33">
        <f t="shared" si="29"/>
        <v>67</v>
      </c>
      <c r="J293" s="33">
        <f t="shared" si="29"/>
        <v>82</v>
      </c>
      <c r="K293" s="33">
        <f t="shared" si="29"/>
        <v>97</v>
      </c>
      <c r="L293" s="33">
        <f t="shared" si="29"/>
        <v>167</v>
      </c>
      <c r="M293" s="33">
        <f t="shared" si="29"/>
        <v>307</v>
      </c>
      <c r="N293" s="33">
        <f t="shared" si="29"/>
        <v>425</v>
      </c>
      <c r="O293" s="33">
        <f t="shared" si="29"/>
        <v>532</v>
      </c>
      <c r="P293" s="33">
        <f>P12</f>
        <v>632</v>
      </c>
    </row>
    <row r="294" spans="6:16" x14ac:dyDescent="0.2">
      <c r="F294" s="33" t="str">
        <f>B21</f>
        <v> 2574</v>
      </c>
      <c r="G294" s="33">
        <f>G22</f>
        <v>28</v>
      </c>
      <c r="H294" s="33">
        <f t="shared" ref="H294:O294" si="30">H22</f>
        <v>49</v>
      </c>
      <c r="I294" s="33">
        <f t="shared" si="30"/>
        <v>66</v>
      </c>
      <c r="J294" s="33">
        <f t="shared" si="30"/>
        <v>82</v>
      </c>
      <c r="K294" s="33">
        <f t="shared" si="30"/>
        <v>98</v>
      </c>
      <c r="L294" s="33">
        <f t="shared" si="30"/>
        <v>172</v>
      </c>
      <c r="M294" s="33">
        <f t="shared" si="30"/>
        <v>323</v>
      </c>
      <c r="N294" s="33">
        <f t="shared" si="30"/>
        <v>451</v>
      </c>
      <c r="O294" s="33">
        <f t="shared" si="30"/>
        <v>561</v>
      </c>
      <c r="P294" s="33">
        <f>P22</f>
        <v>661</v>
      </c>
    </row>
    <row r="295" spans="6:16" x14ac:dyDescent="0.2">
      <c r="F295" s="33" t="str">
        <f>B31</f>
        <v> 2915</v>
      </c>
      <c r="G295" s="33">
        <f>G32</f>
        <v>33</v>
      </c>
      <c r="H295" s="33">
        <f t="shared" ref="H295:O295" si="31">H32</f>
        <v>52</v>
      </c>
      <c r="I295" s="33">
        <f t="shared" si="31"/>
        <v>70</v>
      </c>
      <c r="J295" s="33">
        <f t="shared" si="31"/>
        <v>86</v>
      </c>
      <c r="K295" s="33">
        <f t="shared" si="31"/>
        <v>100</v>
      </c>
      <c r="L295" s="33">
        <f t="shared" si="31"/>
        <v>164</v>
      </c>
      <c r="M295" s="33">
        <f t="shared" si="31"/>
        <v>278</v>
      </c>
      <c r="N295" s="33">
        <f t="shared" si="31"/>
        <v>384</v>
      </c>
      <c r="O295" s="33">
        <f t="shared" si="31"/>
        <v>483</v>
      </c>
      <c r="P295" s="33">
        <f>P32</f>
        <v>594</v>
      </c>
    </row>
    <row r="296" spans="6:16" x14ac:dyDescent="0.2">
      <c r="F296" s="33" t="str">
        <f>B41</f>
        <v> 2896</v>
      </c>
      <c r="G296" s="33">
        <f>G42</f>
        <v>29</v>
      </c>
      <c r="H296" s="33">
        <f t="shared" ref="H296:O296" si="32">H42</f>
        <v>50</v>
      </c>
      <c r="I296" s="33">
        <f t="shared" si="32"/>
        <v>67</v>
      </c>
      <c r="J296" s="33">
        <f t="shared" si="32"/>
        <v>87</v>
      </c>
      <c r="K296" s="33">
        <f t="shared" si="32"/>
        <v>103</v>
      </c>
      <c r="L296" s="33">
        <f t="shared" si="32"/>
        <v>186</v>
      </c>
      <c r="M296" s="33">
        <f t="shared" si="32"/>
        <v>336</v>
      </c>
      <c r="N296" s="33">
        <f t="shared" si="32"/>
        <v>462</v>
      </c>
      <c r="O296" s="33">
        <f t="shared" si="32"/>
        <v>574</v>
      </c>
      <c r="P296" s="33">
        <f>P42</f>
        <v>683</v>
      </c>
    </row>
    <row r="297" spans="6:16" x14ac:dyDescent="0.2">
      <c r="F297" s="33" t="str">
        <f>B51</f>
        <v> 2919</v>
      </c>
      <c r="G297" s="33">
        <f>G52</f>
        <v>35</v>
      </c>
      <c r="H297" s="33">
        <f t="shared" ref="H297:O297" si="33">H52</f>
        <v>55</v>
      </c>
      <c r="I297" s="33">
        <f t="shared" si="33"/>
        <v>73</v>
      </c>
      <c r="J297" s="33">
        <f t="shared" si="33"/>
        <v>90</v>
      </c>
      <c r="K297" s="33">
        <f t="shared" si="33"/>
        <v>105</v>
      </c>
      <c r="L297" s="33">
        <f t="shared" si="33"/>
        <v>174</v>
      </c>
      <c r="M297" s="33">
        <f t="shared" si="33"/>
        <v>300</v>
      </c>
      <c r="N297" s="33">
        <f t="shared" si="33"/>
        <v>413</v>
      </c>
      <c r="O297" s="33">
        <f t="shared" si="33"/>
        <v>519</v>
      </c>
      <c r="P297" s="33">
        <f>P52</f>
        <v>623</v>
      </c>
    </row>
    <row r="298" spans="6:16" x14ac:dyDescent="0.2">
      <c r="F298" s="33" t="str">
        <f>B61</f>
        <v> 2916</v>
      </c>
      <c r="G298" s="33">
        <f>G62</f>
        <v>33</v>
      </c>
      <c r="H298" s="33">
        <f t="shared" ref="H298:O298" si="34">H62</f>
        <v>52</v>
      </c>
      <c r="I298" s="33">
        <f t="shared" si="34"/>
        <v>71</v>
      </c>
      <c r="J298" s="33">
        <f t="shared" si="34"/>
        <v>89</v>
      </c>
      <c r="K298" s="33">
        <f t="shared" si="34"/>
        <v>107</v>
      </c>
      <c r="L298" s="33">
        <f t="shared" si="34"/>
        <v>180</v>
      </c>
      <c r="M298" s="33">
        <f t="shared" si="34"/>
        <v>310</v>
      </c>
      <c r="N298" s="33">
        <f t="shared" si="34"/>
        <v>427</v>
      </c>
      <c r="O298" s="33">
        <f t="shared" si="34"/>
        <v>536</v>
      </c>
      <c r="P298" s="33">
        <f>P62</f>
        <v>639</v>
      </c>
    </row>
    <row r="299" spans="6:16" x14ac:dyDescent="0.2">
      <c r="F299" s="33" t="str">
        <f>B71</f>
        <v> 2589</v>
      </c>
      <c r="G299" s="33">
        <f>G72</f>
        <v>36</v>
      </c>
      <c r="H299" s="33">
        <f t="shared" ref="H299:O299" si="35">H72</f>
        <v>57</v>
      </c>
      <c r="I299" s="33">
        <f t="shared" si="35"/>
        <v>76</v>
      </c>
      <c r="J299" s="33">
        <f t="shared" si="35"/>
        <v>93</v>
      </c>
      <c r="K299" s="33">
        <f t="shared" si="35"/>
        <v>108</v>
      </c>
      <c r="L299" s="33">
        <f t="shared" si="35"/>
        <v>182</v>
      </c>
      <c r="M299" s="33">
        <f t="shared" si="35"/>
        <v>323</v>
      </c>
      <c r="N299" s="33">
        <f t="shared" si="35"/>
        <v>443</v>
      </c>
      <c r="O299" s="33">
        <f t="shared" si="35"/>
        <v>545</v>
      </c>
      <c r="P299" s="33">
        <f>P72</f>
        <v>639</v>
      </c>
    </row>
    <row r="300" spans="6:16" x14ac:dyDescent="0.2">
      <c r="F300" s="33" t="str">
        <f>B81</f>
        <v> 2895</v>
      </c>
      <c r="G300" s="33">
        <f>G82</f>
        <v>26</v>
      </c>
      <c r="H300" s="33">
        <f t="shared" ref="H300:O300" si="36">H82</f>
        <v>48</v>
      </c>
      <c r="I300" s="33">
        <f t="shared" si="36"/>
        <v>68</v>
      </c>
      <c r="J300" s="33">
        <f t="shared" si="36"/>
        <v>91</v>
      </c>
      <c r="K300" s="33">
        <f t="shared" si="36"/>
        <v>109</v>
      </c>
      <c r="L300" s="33">
        <f t="shared" si="36"/>
        <v>200</v>
      </c>
      <c r="M300" s="33">
        <f t="shared" si="36"/>
        <v>371</v>
      </c>
      <c r="N300" s="33">
        <f t="shared" si="36"/>
        <v>505</v>
      </c>
      <c r="O300" s="33">
        <f t="shared" si="36"/>
        <v>618</v>
      </c>
      <c r="P300" s="33">
        <f>P82</f>
        <v>726</v>
      </c>
    </row>
    <row r="301" spans="6:16" x14ac:dyDescent="0.2">
      <c r="F301" s="33" t="str">
        <f>B91</f>
        <v> 2918</v>
      </c>
      <c r="G301" s="33">
        <f>G92</f>
        <v>35</v>
      </c>
      <c r="H301" s="33">
        <f t="shared" ref="H301:O301" si="37">H92</f>
        <v>56</v>
      </c>
      <c r="I301" s="33">
        <f t="shared" si="37"/>
        <v>75</v>
      </c>
      <c r="J301" s="33">
        <f t="shared" si="37"/>
        <v>93</v>
      </c>
      <c r="K301" s="33">
        <f t="shared" si="37"/>
        <v>109</v>
      </c>
      <c r="L301" s="33">
        <f t="shared" si="37"/>
        <v>180</v>
      </c>
      <c r="M301" s="33">
        <f t="shared" si="37"/>
        <v>309</v>
      </c>
      <c r="N301" s="33">
        <f t="shared" si="37"/>
        <v>425</v>
      </c>
      <c r="O301" s="33">
        <f t="shared" si="37"/>
        <v>533</v>
      </c>
      <c r="P301" s="33">
        <f>P92</f>
        <v>639</v>
      </c>
    </row>
    <row r="302" spans="6:16" x14ac:dyDescent="0.2">
      <c r="F302" s="33" t="str">
        <f>B101</f>
        <v> 2897</v>
      </c>
      <c r="G302" s="33">
        <f>G102</f>
        <v>39</v>
      </c>
      <c r="H302" s="33">
        <f t="shared" ref="H302:O302" si="38">H102</f>
        <v>60</v>
      </c>
      <c r="I302" s="33">
        <f t="shared" si="38"/>
        <v>78</v>
      </c>
      <c r="J302" s="33">
        <f t="shared" si="38"/>
        <v>94</v>
      </c>
      <c r="K302" s="33">
        <f t="shared" si="38"/>
        <v>110</v>
      </c>
      <c r="L302" s="33">
        <f t="shared" si="38"/>
        <v>180</v>
      </c>
      <c r="M302" s="33">
        <f t="shared" si="38"/>
        <v>317</v>
      </c>
      <c r="N302" s="33">
        <f t="shared" si="38"/>
        <v>439</v>
      </c>
      <c r="O302" s="33">
        <f t="shared" si="38"/>
        <v>546</v>
      </c>
      <c r="P302" s="33">
        <f>P102</f>
        <v>646</v>
      </c>
    </row>
    <row r="303" spans="6:16" x14ac:dyDescent="0.2">
      <c r="F303" s="33" t="str">
        <f>B121</f>
        <v> 2914</v>
      </c>
      <c r="G303" s="33">
        <f>G122</f>
        <v>35</v>
      </c>
      <c r="H303" s="33">
        <f t="shared" ref="H303:O303" si="39">H122</f>
        <v>56</v>
      </c>
      <c r="I303" s="33">
        <f t="shared" si="39"/>
        <v>78</v>
      </c>
      <c r="J303" s="33">
        <f t="shared" si="39"/>
        <v>99</v>
      </c>
      <c r="K303" s="33">
        <f t="shared" si="39"/>
        <v>114</v>
      </c>
      <c r="L303" s="33">
        <f t="shared" si="39"/>
        <v>179</v>
      </c>
      <c r="M303" s="33">
        <f t="shared" si="39"/>
        <v>297</v>
      </c>
      <c r="N303" s="33">
        <f t="shared" si="39"/>
        <v>404</v>
      </c>
      <c r="O303" s="33">
        <f t="shared" si="39"/>
        <v>501</v>
      </c>
      <c r="P303" s="33">
        <f>P122</f>
        <v>598</v>
      </c>
    </row>
    <row r="304" spans="6:16" x14ac:dyDescent="0.2">
      <c r="F304" s="33" t="str">
        <f>B131</f>
        <v> 2894</v>
      </c>
      <c r="G304" s="33">
        <f>G132</f>
        <v>30</v>
      </c>
      <c r="H304" s="33">
        <f t="shared" ref="H304:O304" si="40">H132</f>
        <v>48</v>
      </c>
      <c r="I304" s="33">
        <f t="shared" si="40"/>
        <v>79</v>
      </c>
      <c r="J304" s="33">
        <f t="shared" si="40"/>
        <v>100</v>
      </c>
      <c r="K304" s="33">
        <f t="shared" si="40"/>
        <v>118</v>
      </c>
      <c r="L304" s="33">
        <f t="shared" si="40"/>
        <v>204</v>
      </c>
      <c r="M304" s="33">
        <f t="shared" si="40"/>
        <v>362</v>
      </c>
      <c r="N304" s="33">
        <f t="shared" si="40"/>
        <v>490</v>
      </c>
      <c r="O304" s="33">
        <f t="shared" si="40"/>
        <v>605</v>
      </c>
      <c r="P304" s="33">
        <f>P132</f>
        <v>712</v>
      </c>
    </row>
    <row r="305" spans="6:16" x14ac:dyDescent="0.2">
      <c r="F305" s="33" t="str">
        <f>B141</f>
        <v> 2913</v>
      </c>
      <c r="G305" s="33">
        <f>G142</f>
        <v>34</v>
      </c>
      <c r="H305" s="33">
        <f t="shared" ref="H305:O305" si="41">H142</f>
        <v>55</v>
      </c>
      <c r="I305" s="33">
        <f t="shared" si="41"/>
        <v>76</v>
      </c>
      <c r="J305" s="33">
        <f t="shared" si="41"/>
        <v>100</v>
      </c>
      <c r="K305" s="33">
        <f t="shared" si="41"/>
        <v>121</v>
      </c>
      <c r="L305" s="33">
        <f t="shared" si="41"/>
        <v>194</v>
      </c>
      <c r="M305" s="33">
        <f t="shared" si="41"/>
        <v>317</v>
      </c>
      <c r="N305" s="33">
        <f t="shared" si="41"/>
        <v>426</v>
      </c>
      <c r="O305" s="33">
        <f t="shared" si="41"/>
        <v>526</v>
      </c>
      <c r="P305" s="33">
        <f>P142</f>
        <v>621</v>
      </c>
    </row>
    <row r="306" spans="6:16" x14ac:dyDescent="0.2">
      <c r="F306" s="38" t="str">
        <f>B151</f>
        <v> 2920</v>
      </c>
      <c r="G306" s="38">
        <f>G152</f>
        <v>39</v>
      </c>
      <c r="H306" s="38">
        <f t="shared" ref="H306:O306" si="42">H152</f>
        <v>64</v>
      </c>
      <c r="I306" s="38">
        <f t="shared" si="42"/>
        <v>84</v>
      </c>
      <c r="J306" s="38">
        <f t="shared" si="42"/>
        <v>104</v>
      </c>
      <c r="K306" s="38">
        <f t="shared" si="42"/>
        <v>121</v>
      </c>
      <c r="L306" s="38">
        <f t="shared" si="42"/>
        <v>200</v>
      </c>
      <c r="M306" s="38">
        <f t="shared" si="42"/>
        <v>340</v>
      </c>
      <c r="N306" s="38">
        <f t="shared" si="42"/>
        <v>465</v>
      </c>
      <c r="O306" s="38">
        <f t="shared" si="42"/>
        <v>581</v>
      </c>
      <c r="P306" s="38">
        <f>P152</f>
        <v>695</v>
      </c>
    </row>
    <row r="307" spans="6:16" x14ac:dyDescent="0.2">
      <c r="F307" s="33" t="str">
        <f>B161</f>
        <v> 2712</v>
      </c>
      <c r="G307" s="33">
        <f>G162</f>
        <v>49</v>
      </c>
      <c r="H307" s="33">
        <f t="shared" ref="H307:O307" si="43">H162</f>
        <v>72</v>
      </c>
      <c r="I307" s="33">
        <f t="shared" si="43"/>
        <v>93</v>
      </c>
      <c r="J307" s="33">
        <f t="shared" si="43"/>
        <v>110</v>
      </c>
      <c r="K307" s="33">
        <f t="shared" si="43"/>
        <v>127</v>
      </c>
      <c r="L307" s="33">
        <f t="shared" si="43"/>
        <v>204</v>
      </c>
      <c r="M307" s="33">
        <f t="shared" si="43"/>
        <v>328</v>
      </c>
      <c r="N307" s="33">
        <f t="shared" si="43"/>
        <v>440</v>
      </c>
      <c r="O307" s="33">
        <f t="shared" si="43"/>
        <v>542</v>
      </c>
      <c r="P307" s="33">
        <f>P162</f>
        <v>645</v>
      </c>
    </row>
    <row r="308" spans="6:16" x14ac:dyDescent="0.2">
      <c r="F308" s="33" t="str">
        <f>B171</f>
        <v> 2573</v>
      </c>
      <c r="G308" s="33">
        <f>G172</f>
        <v>43</v>
      </c>
      <c r="H308" s="33">
        <f t="shared" ref="H308:O308" si="44">H172</f>
        <v>71</v>
      </c>
      <c r="I308" s="33">
        <f t="shared" si="44"/>
        <v>94</v>
      </c>
      <c r="J308" s="33">
        <f t="shared" si="44"/>
        <v>116</v>
      </c>
      <c r="K308" s="33">
        <f t="shared" si="44"/>
        <v>137</v>
      </c>
      <c r="L308" s="33">
        <f t="shared" si="44"/>
        <v>222</v>
      </c>
      <c r="M308" s="33">
        <f t="shared" si="44"/>
        <v>368</v>
      </c>
      <c r="N308" s="33">
        <f t="shared" si="44"/>
        <v>496</v>
      </c>
      <c r="O308" s="33">
        <f t="shared" si="44"/>
        <v>608</v>
      </c>
      <c r="P308" s="33">
        <f>P172</f>
        <v>707</v>
      </c>
    </row>
    <row r="309" spans="6:16" x14ac:dyDescent="0.2">
      <c r="G309" s="32"/>
    </row>
  </sheetData>
  <mergeCells count="121">
    <mergeCell ref="C29:D29"/>
    <mergeCell ref="C30:D30"/>
    <mergeCell ref="F27:P27"/>
    <mergeCell ref="F28:P28"/>
    <mergeCell ref="F29:P29"/>
    <mergeCell ref="F30:P30"/>
    <mergeCell ref="C9:D9"/>
    <mergeCell ref="C10:D10"/>
    <mergeCell ref="F7:P7"/>
    <mergeCell ref="F8:P8"/>
    <mergeCell ref="F9:P9"/>
    <mergeCell ref="F10:P10"/>
    <mergeCell ref="C19:D19"/>
    <mergeCell ref="C20:D20"/>
    <mergeCell ref="F17:P17"/>
    <mergeCell ref="F18:P18"/>
    <mergeCell ref="F19:P19"/>
    <mergeCell ref="F20:P20"/>
    <mergeCell ref="G101:P101"/>
    <mergeCell ref="G111:P111"/>
    <mergeCell ref="G61:P61"/>
    <mergeCell ref="G71:P71"/>
    <mergeCell ref="G81:P81"/>
    <mergeCell ref="G1:P1"/>
    <mergeCell ref="G11:P11"/>
    <mergeCell ref="G21:P21"/>
    <mergeCell ref="F48:P48"/>
    <mergeCell ref="F49:P49"/>
    <mergeCell ref="F50:P50"/>
    <mergeCell ref="G31:P31"/>
    <mergeCell ref="G121:P121"/>
    <mergeCell ref="G131:P131"/>
    <mergeCell ref="G141:P141"/>
    <mergeCell ref="C39:D39"/>
    <mergeCell ref="C40:D40"/>
    <mergeCell ref="F37:P37"/>
    <mergeCell ref="F38:P38"/>
    <mergeCell ref="F39:P39"/>
    <mergeCell ref="F40:P40"/>
    <mergeCell ref="C79:D79"/>
    <mergeCell ref="C80:D80"/>
    <mergeCell ref="F77:P77"/>
    <mergeCell ref="F78:P78"/>
    <mergeCell ref="F79:P79"/>
    <mergeCell ref="F80:P80"/>
    <mergeCell ref="C69:D69"/>
    <mergeCell ref="C70:D70"/>
    <mergeCell ref="F67:P67"/>
    <mergeCell ref="F68:P68"/>
    <mergeCell ref="F69:P69"/>
    <mergeCell ref="F70:P70"/>
    <mergeCell ref="G41:P41"/>
    <mergeCell ref="G51:P51"/>
    <mergeCell ref="C99:D99"/>
    <mergeCell ref="C100:D100"/>
    <mergeCell ref="F97:P97"/>
    <mergeCell ref="F98:P98"/>
    <mergeCell ref="F99:P99"/>
    <mergeCell ref="F100:P100"/>
    <mergeCell ref="C89:D89"/>
    <mergeCell ref="C90:D90"/>
    <mergeCell ref="F87:P87"/>
    <mergeCell ref="F88:P88"/>
    <mergeCell ref="F89:P89"/>
    <mergeCell ref="F90:P90"/>
    <mergeCell ref="G91:P91"/>
    <mergeCell ref="C59:D59"/>
    <mergeCell ref="C60:D60"/>
    <mergeCell ref="F57:P57"/>
    <mergeCell ref="F58:P58"/>
    <mergeCell ref="F59:P59"/>
    <mergeCell ref="F60:P60"/>
    <mergeCell ref="C49:D49"/>
    <mergeCell ref="C50:D50"/>
    <mergeCell ref="F47:P47"/>
    <mergeCell ref="C119:D119"/>
    <mergeCell ref="C120:D120"/>
    <mergeCell ref="F117:P117"/>
    <mergeCell ref="F118:P118"/>
    <mergeCell ref="F119:P119"/>
    <mergeCell ref="F120:P120"/>
    <mergeCell ref="C109:D109"/>
    <mergeCell ref="C110:D110"/>
    <mergeCell ref="F107:P107"/>
    <mergeCell ref="F108:P108"/>
    <mergeCell ref="F109:P109"/>
    <mergeCell ref="F110:P110"/>
    <mergeCell ref="C139:D139"/>
    <mergeCell ref="C140:D140"/>
    <mergeCell ref="F137:P137"/>
    <mergeCell ref="F138:P138"/>
    <mergeCell ref="F139:P139"/>
    <mergeCell ref="F140:P140"/>
    <mergeCell ref="C129:D129"/>
    <mergeCell ref="C130:D130"/>
    <mergeCell ref="F127:P127"/>
    <mergeCell ref="F128:P128"/>
    <mergeCell ref="F129:P129"/>
    <mergeCell ref="F130:P130"/>
    <mergeCell ref="F157:P157"/>
    <mergeCell ref="F158:P158"/>
    <mergeCell ref="F159:P159"/>
    <mergeCell ref="F160:P160"/>
    <mergeCell ref="C149:D149"/>
    <mergeCell ref="C150:D150"/>
    <mergeCell ref="F147:P147"/>
    <mergeCell ref="F148:P148"/>
    <mergeCell ref="F149:P149"/>
    <mergeCell ref="F150:P150"/>
    <mergeCell ref="G151:P151"/>
    <mergeCell ref="F177:P177"/>
    <mergeCell ref="C169:D169"/>
    <mergeCell ref="C170:D170"/>
    <mergeCell ref="F167:P167"/>
    <mergeCell ref="F168:P168"/>
    <mergeCell ref="F169:P169"/>
    <mergeCell ref="F170:P170"/>
    <mergeCell ref="C159:D159"/>
    <mergeCell ref="C160:D160"/>
    <mergeCell ref="G161:P161"/>
    <mergeCell ref="G171:P171"/>
  </mergeCells>
  <pageMargins left="0.7" right="0.7" top="0.75" bottom="0.75" header="0.3" footer="0.3"/>
  <pageSetup scale="70" orientation="portrait" verticalDpi="0" r:id="rId1"/>
  <drawing r:id="rId2"/>
  <legacyDrawing r:id="rId3"/>
  <controls>
    <mc:AlternateContent xmlns:mc="http://schemas.openxmlformats.org/markup-compatibility/2006">
      <mc:Choice Requires="x14">
        <control shapeId="3086" r:id="rId4" name="Control 14">
          <controlPr defaultSize="0" r:id="rId5">
            <anchor moveWithCells="1">
              <from>
                <xdr:col>3</xdr:col>
                <xdr:colOff>19050</xdr:colOff>
                <xdr:row>0</xdr:row>
                <xdr:rowOff>0</xdr:rowOff>
              </from>
              <to>
                <xdr:col>4</xdr:col>
                <xdr:colOff>200025</xdr:colOff>
                <xdr:row>0</xdr:row>
                <xdr:rowOff>190500</xdr:rowOff>
              </to>
            </anchor>
          </controlPr>
        </control>
      </mc:Choice>
      <mc:Fallback>
        <control shapeId="3086" r:id="rId4" name="Control 14"/>
      </mc:Fallback>
    </mc:AlternateContent>
    <mc:AlternateContent xmlns:mc="http://schemas.openxmlformats.org/markup-compatibility/2006">
      <mc:Choice Requires="x14">
        <control shapeId="3087" r:id="rId6" name="Control 15">
          <controlPr defaultSize="0" r:id="rId7">
            <anchor moveWithCells="1">
              <from>
                <xdr:col>4</xdr:col>
                <xdr:colOff>47625</xdr:colOff>
                <xdr:row>0</xdr:row>
                <xdr:rowOff>0</xdr:rowOff>
              </from>
              <to>
                <xdr:col>5</xdr:col>
                <xdr:colOff>219075</xdr:colOff>
                <xdr:row>0</xdr:row>
                <xdr:rowOff>190500</xdr:rowOff>
              </to>
            </anchor>
          </controlPr>
        </control>
      </mc:Choice>
      <mc:Fallback>
        <control shapeId="3087" r:id="rId6" name="Control 15"/>
      </mc:Fallback>
    </mc:AlternateContent>
    <mc:AlternateContent xmlns:mc="http://schemas.openxmlformats.org/markup-compatibility/2006">
      <mc:Choice Requires="x14">
        <control shapeId="3088" r:id="rId8" name="Control 16">
          <controlPr defaultSize="0" r:id="rId9">
            <anchor moveWithCells="1">
              <from>
                <xdr:col>4</xdr:col>
                <xdr:colOff>47625</xdr:colOff>
                <xdr:row>0</xdr:row>
                <xdr:rowOff>0</xdr:rowOff>
              </from>
              <to>
                <xdr:col>6</xdr:col>
                <xdr:colOff>161925</xdr:colOff>
                <xdr:row>0</xdr:row>
                <xdr:rowOff>190500</xdr:rowOff>
              </to>
            </anchor>
          </controlPr>
        </control>
      </mc:Choice>
      <mc:Fallback>
        <control shapeId="3088" r:id="rId8" name="Control 16"/>
      </mc:Fallback>
    </mc:AlternateContent>
    <mc:AlternateContent xmlns:mc="http://schemas.openxmlformats.org/markup-compatibility/2006">
      <mc:Choice Requires="x14">
        <control shapeId="3089" r:id="rId10" name="Control 17">
          <controlPr defaultSize="0" r:id="rId11">
            <anchor moveWithCells="1">
              <from>
                <xdr:col>3</xdr:col>
                <xdr:colOff>19050</xdr:colOff>
                <xdr:row>0</xdr:row>
                <xdr:rowOff>0</xdr:rowOff>
              </from>
              <to>
                <xdr:col>5</xdr:col>
                <xdr:colOff>133350</xdr:colOff>
                <xdr:row>0</xdr:row>
                <xdr:rowOff>190500</xdr:rowOff>
              </to>
            </anchor>
          </controlPr>
        </control>
      </mc:Choice>
      <mc:Fallback>
        <control shapeId="3089" r:id="rId10" name="Control 17"/>
      </mc:Fallback>
    </mc:AlternateContent>
    <mc:AlternateContent xmlns:mc="http://schemas.openxmlformats.org/markup-compatibility/2006">
      <mc:Choice Requires="x14">
        <control shapeId="3090" r:id="rId12" name="Control 18">
          <controlPr defaultSize="0" r:id="rId13">
            <anchor moveWithCells="1">
              <from>
                <xdr:col>3</xdr:col>
                <xdr:colOff>19050</xdr:colOff>
                <xdr:row>0</xdr:row>
                <xdr:rowOff>0</xdr:rowOff>
              </from>
              <to>
                <xdr:col>5</xdr:col>
                <xdr:colOff>238125</xdr:colOff>
                <xdr:row>0</xdr:row>
                <xdr:rowOff>190500</xdr:rowOff>
              </to>
            </anchor>
          </controlPr>
        </control>
      </mc:Choice>
      <mc:Fallback>
        <control shapeId="3090" r:id="rId12" name="Control 18"/>
      </mc:Fallback>
    </mc:AlternateContent>
    <mc:AlternateContent xmlns:mc="http://schemas.openxmlformats.org/markup-compatibility/2006">
      <mc:Choice Requires="x14">
        <control shapeId="3091" r:id="rId14" name="Control 19">
          <controlPr defaultSize="0" r:id="rId15">
            <anchor moveWithCells="1">
              <from>
                <xdr:col>3</xdr:col>
                <xdr:colOff>19050</xdr:colOff>
                <xdr:row>0</xdr:row>
                <xdr:rowOff>0</xdr:rowOff>
              </from>
              <to>
                <xdr:col>5</xdr:col>
                <xdr:colOff>295275</xdr:colOff>
                <xdr:row>0</xdr:row>
                <xdr:rowOff>190500</xdr:rowOff>
              </to>
            </anchor>
          </controlPr>
        </control>
      </mc:Choice>
      <mc:Fallback>
        <control shapeId="3091" r:id="rId14" name="Control 19"/>
      </mc:Fallback>
    </mc:AlternateContent>
    <mc:AlternateContent xmlns:mc="http://schemas.openxmlformats.org/markup-compatibility/2006">
      <mc:Choice Requires="x14">
        <control shapeId="3092" r:id="rId16" name="Control 20">
          <controlPr defaultSize="0" autoPict="0" r:id="rId17">
            <anchor moveWithCells="1">
              <from>
                <xdr:col>3</xdr:col>
                <xdr:colOff>19050</xdr:colOff>
                <xdr:row>0</xdr:row>
                <xdr:rowOff>0</xdr:rowOff>
              </from>
              <to>
                <xdr:col>3</xdr:col>
                <xdr:colOff>228600</xdr:colOff>
                <xdr:row>0</xdr:row>
                <xdr:rowOff>228600</xdr:rowOff>
              </to>
            </anchor>
          </controlPr>
        </control>
      </mc:Choice>
      <mc:Fallback>
        <control shapeId="3092" r:id="rId16" name="Control 20"/>
      </mc:Fallback>
    </mc:AlternateContent>
    <mc:AlternateContent xmlns:mc="http://schemas.openxmlformats.org/markup-compatibility/2006">
      <mc:Choice Requires="x14">
        <control shapeId="3093" r:id="rId18" name="Control 21">
          <controlPr defaultSize="0" autoPict="0" r:id="rId19">
            <anchor moveWithCells="1">
              <from>
                <xdr:col>3</xdr:col>
                <xdr:colOff>19050</xdr:colOff>
                <xdr:row>0</xdr:row>
                <xdr:rowOff>0</xdr:rowOff>
              </from>
              <to>
                <xdr:col>3</xdr:col>
                <xdr:colOff>228600</xdr:colOff>
                <xdr:row>0</xdr:row>
                <xdr:rowOff>228600</xdr:rowOff>
              </to>
            </anchor>
          </controlPr>
        </control>
      </mc:Choice>
      <mc:Fallback>
        <control shapeId="3093" r:id="rId18" name="Control 21"/>
      </mc:Fallback>
    </mc:AlternateContent>
    <mc:AlternateContent xmlns:mc="http://schemas.openxmlformats.org/markup-compatibility/2006">
      <mc:Choice Requires="x14">
        <control shapeId="3094" r:id="rId20" name="Control 22">
          <controlPr defaultSize="0" r:id="rId21">
            <anchor moveWithCells="1">
              <from>
                <xdr:col>3</xdr:col>
                <xdr:colOff>19050</xdr:colOff>
                <xdr:row>0</xdr:row>
                <xdr:rowOff>0</xdr:rowOff>
              </from>
              <to>
                <xdr:col>3</xdr:col>
                <xdr:colOff>457200</xdr:colOff>
                <xdr:row>0</xdr:row>
                <xdr:rowOff>257175</xdr:rowOff>
              </to>
            </anchor>
          </controlPr>
        </control>
      </mc:Choice>
      <mc:Fallback>
        <control shapeId="3094" r:id="rId20" name="Control 22"/>
      </mc:Fallback>
    </mc:AlternateContent>
    <mc:AlternateContent xmlns:mc="http://schemas.openxmlformats.org/markup-compatibility/2006">
      <mc:Choice Requires="x14">
        <control shapeId="3095" r:id="rId22" name="Control 23">
          <controlPr defaultSize="0" r:id="rId23">
            <anchor moveWithCells="1">
              <from>
                <xdr:col>1</xdr:col>
                <xdr:colOff>0</xdr:colOff>
                <xdr:row>4</xdr:row>
                <xdr:rowOff>0</xdr:rowOff>
              </from>
              <to>
                <xdr:col>1</xdr:col>
                <xdr:colOff>381000</xdr:colOff>
                <xdr:row>4</xdr:row>
                <xdr:rowOff>276225</xdr:rowOff>
              </to>
            </anchor>
          </controlPr>
        </control>
      </mc:Choice>
      <mc:Fallback>
        <control shapeId="3095" r:id="rId22" name="Control 23"/>
      </mc:Fallback>
    </mc:AlternateContent>
    <mc:AlternateContent xmlns:mc="http://schemas.openxmlformats.org/markup-compatibility/2006">
      <mc:Choice Requires="x14">
        <control shapeId="3096" r:id="rId24" name="Control 24">
          <controlPr defaultSize="0" r:id="rId25">
            <anchor moveWithCells="1">
              <from>
                <xdr:col>2</xdr:col>
                <xdr:colOff>47625</xdr:colOff>
                <xdr:row>4</xdr:row>
                <xdr:rowOff>0</xdr:rowOff>
              </from>
              <to>
                <xdr:col>3</xdr:col>
                <xdr:colOff>219075</xdr:colOff>
                <xdr:row>4</xdr:row>
                <xdr:rowOff>190500</xdr:rowOff>
              </to>
            </anchor>
          </controlPr>
        </control>
      </mc:Choice>
      <mc:Fallback>
        <control shapeId="3096" r:id="rId24" name="Control 24"/>
      </mc:Fallback>
    </mc:AlternateContent>
    <mc:AlternateContent xmlns:mc="http://schemas.openxmlformats.org/markup-compatibility/2006">
      <mc:Choice Requires="x14">
        <control shapeId="3097" r:id="rId26" name="Control 25">
          <controlPr defaultSize="0" r:id="rId27">
            <anchor moveWithCells="1">
              <from>
                <xdr:col>2</xdr:col>
                <xdr:colOff>47625</xdr:colOff>
                <xdr:row>4</xdr:row>
                <xdr:rowOff>0</xdr:rowOff>
              </from>
              <to>
                <xdr:col>3</xdr:col>
                <xdr:colOff>219075</xdr:colOff>
                <xdr:row>4</xdr:row>
                <xdr:rowOff>190500</xdr:rowOff>
              </to>
            </anchor>
          </controlPr>
        </control>
      </mc:Choice>
      <mc:Fallback>
        <control shapeId="3097" r:id="rId26" name="Control 25"/>
      </mc:Fallback>
    </mc:AlternateContent>
    <mc:AlternateContent xmlns:mc="http://schemas.openxmlformats.org/markup-compatibility/2006">
      <mc:Choice Requires="x14">
        <control shapeId="3099" r:id="rId28" name="Control 27">
          <controlPr defaultSize="0" r:id="rId29">
            <anchor moveWithCells="1">
              <from>
                <xdr:col>1</xdr:col>
                <xdr:colOff>0</xdr:colOff>
                <xdr:row>14</xdr:row>
                <xdr:rowOff>76200</xdr:rowOff>
              </from>
              <to>
                <xdr:col>1</xdr:col>
                <xdr:colOff>381000</xdr:colOff>
                <xdr:row>14</xdr:row>
                <xdr:rowOff>352425</xdr:rowOff>
              </to>
            </anchor>
          </controlPr>
        </control>
      </mc:Choice>
      <mc:Fallback>
        <control shapeId="3099" r:id="rId28" name="Control 27"/>
      </mc:Fallback>
    </mc:AlternateContent>
    <mc:AlternateContent xmlns:mc="http://schemas.openxmlformats.org/markup-compatibility/2006">
      <mc:Choice Requires="x14">
        <control shapeId="3100" r:id="rId30" name="Control 28">
          <controlPr defaultSize="0" r:id="rId31">
            <anchor moveWithCells="1">
              <from>
                <xdr:col>2</xdr:col>
                <xdr:colOff>47625</xdr:colOff>
                <xdr:row>14</xdr:row>
                <xdr:rowOff>76200</xdr:rowOff>
              </from>
              <to>
                <xdr:col>3</xdr:col>
                <xdr:colOff>219075</xdr:colOff>
                <xdr:row>14</xdr:row>
                <xdr:rowOff>266700</xdr:rowOff>
              </to>
            </anchor>
          </controlPr>
        </control>
      </mc:Choice>
      <mc:Fallback>
        <control shapeId="3100" r:id="rId30" name="Control 28"/>
      </mc:Fallback>
    </mc:AlternateContent>
    <mc:AlternateContent xmlns:mc="http://schemas.openxmlformats.org/markup-compatibility/2006">
      <mc:Choice Requires="x14">
        <control shapeId="3101" r:id="rId32" name="Control 29">
          <controlPr defaultSize="0" r:id="rId33">
            <anchor moveWithCells="1">
              <from>
                <xdr:col>2</xdr:col>
                <xdr:colOff>47625</xdr:colOff>
                <xdr:row>14</xdr:row>
                <xdr:rowOff>76200</xdr:rowOff>
              </from>
              <to>
                <xdr:col>3</xdr:col>
                <xdr:colOff>219075</xdr:colOff>
                <xdr:row>14</xdr:row>
                <xdr:rowOff>266700</xdr:rowOff>
              </to>
            </anchor>
          </controlPr>
        </control>
      </mc:Choice>
      <mc:Fallback>
        <control shapeId="3101" r:id="rId32" name="Control 29"/>
      </mc:Fallback>
    </mc:AlternateContent>
    <mc:AlternateContent xmlns:mc="http://schemas.openxmlformats.org/markup-compatibility/2006">
      <mc:Choice Requires="x14">
        <control shapeId="3103" r:id="rId34" name="Control 31">
          <controlPr defaultSize="0" r:id="rId35">
            <anchor moveWithCells="1">
              <from>
                <xdr:col>1</xdr:col>
                <xdr:colOff>0</xdr:colOff>
                <xdr:row>24</xdr:row>
                <xdr:rowOff>152400</xdr:rowOff>
              </from>
              <to>
                <xdr:col>1</xdr:col>
                <xdr:colOff>381000</xdr:colOff>
                <xdr:row>25</xdr:row>
                <xdr:rowOff>47625</xdr:rowOff>
              </to>
            </anchor>
          </controlPr>
        </control>
      </mc:Choice>
      <mc:Fallback>
        <control shapeId="3103" r:id="rId34" name="Control 31"/>
      </mc:Fallback>
    </mc:AlternateContent>
    <mc:AlternateContent xmlns:mc="http://schemas.openxmlformats.org/markup-compatibility/2006">
      <mc:Choice Requires="x14">
        <control shapeId="3104" r:id="rId36" name="Control 32">
          <controlPr defaultSize="0" r:id="rId37">
            <anchor moveWithCells="1">
              <from>
                <xdr:col>2</xdr:col>
                <xdr:colOff>47625</xdr:colOff>
                <xdr:row>24</xdr:row>
                <xdr:rowOff>152400</xdr:rowOff>
              </from>
              <to>
                <xdr:col>3</xdr:col>
                <xdr:colOff>219075</xdr:colOff>
                <xdr:row>24</xdr:row>
                <xdr:rowOff>342900</xdr:rowOff>
              </to>
            </anchor>
          </controlPr>
        </control>
      </mc:Choice>
      <mc:Fallback>
        <control shapeId="3104" r:id="rId36" name="Control 32"/>
      </mc:Fallback>
    </mc:AlternateContent>
    <mc:AlternateContent xmlns:mc="http://schemas.openxmlformats.org/markup-compatibility/2006">
      <mc:Choice Requires="x14">
        <control shapeId="3105" r:id="rId38" name="Control 33">
          <controlPr defaultSize="0" r:id="rId39">
            <anchor moveWithCells="1">
              <from>
                <xdr:col>2</xdr:col>
                <xdr:colOff>47625</xdr:colOff>
                <xdr:row>24</xdr:row>
                <xdr:rowOff>152400</xdr:rowOff>
              </from>
              <to>
                <xdr:col>3</xdr:col>
                <xdr:colOff>219075</xdr:colOff>
                <xdr:row>24</xdr:row>
                <xdr:rowOff>342900</xdr:rowOff>
              </to>
            </anchor>
          </controlPr>
        </control>
      </mc:Choice>
      <mc:Fallback>
        <control shapeId="3105" r:id="rId38" name="Control 33"/>
      </mc:Fallback>
    </mc:AlternateContent>
    <mc:AlternateContent xmlns:mc="http://schemas.openxmlformats.org/markup-compatibility/2006">
      <mc:Choice Requires="x14">
        <control shapeId="3107" r:id="rId40" name="Control 35">
          <controlPr defaultSize="0" r:id="rId41">
            <anchor moveWithCells="1">
              <from>
                <xdr:col>1</xdr:col>
                <xdr:colOff>0</xdr:colOff>
                <xdr:row>34</xdr:row>
                <xdr:rowOff>152400</xdr:rowOff>
              </from>
              <to>
                <xdr:col>1</xdr:col>
                <xdr:colOff>381000</xdr:colOff>
                <xdr:row>35</xdr:row>
                <xdr:rowOff>47625</xdr:rowOff>
              </to>
            </anchor>
          </controlPr>
        </control>
      </mc:Choice>
      <mc:Fallback>
        <control shapeId="3107" r:id="rId40" name="Control 35"/>
      </mc:Fallback>
    </mc:AlternateContent>
    <mc:AlternateContent xmlns:mc="http://schemas.openxmlformats.org/markup-compatibility/2006">
      <mc:Choice Requires="x14">
        <control shapeId="3108" r:id="rId42" name="Control 36">
          <controlPr defaultSize="0" r:id="rId43">
            <anchor moveWithCells="1">
              <from>
                <xdr:col>2</xdr:col>
                <xdr:colOff>47625</xdr:colOff>
                <xdr:row>34</xdr:row>
                <xdr:rowOff>152400</xdr:rowOff>
              </from>
              <to>
                <xdr:col>3</xdr:col>
                <xdr:colOff>219075</xdr:colOff>
                <xdr:row>34</xdr:row>
                <xdr:rowOff>342900</xdr:rowOff>
              </to>
            </anchor>
          </controlPr>
        </control>
      </mc:Choice>
      <mc:Fallback>
        <control shapeId="3108" r:id="rId42" name="Control 36"/>
      </mc:Fallback>
    </mc:AlternateContent>
    <mc:AlternateContent xmlns:mc="http://schemas.openxmlformats.org/markup-compatibility/2006">
      <mc:Choice Requires="x14">
        <control shapeId="3109" r:id="rId44" name="Control 37">
          <controlPr defaultSize="0" r:id="rId45">
            <anchor moveWithCells="1">
              <from>
                <xdr:col>2</xdr:col>
                <xdr:colOff>47625</xdr:colOff>
                <xdr:row>34</xdr:row>
                <xdr:rowOff>152400</xdr:rowOff>
              </from>
              <to>
                <xdr:col>3</xdr:col>
                <xdr:colOff>219075</xdr:colOff>
                <xdr:row>34</xdr:row>
                <xdr:rowOff>342900</xdr:rowOff>
              </to>
            </anchor>
          </controlPr>
        </control>
      </mc:Choice>
      <mc:Fallback>
        <control shapeId="3109" r:id="rId44" name="Control 37"/>
      </mc:Fallback>
    </mc:AlternateContent>
    <mc:AlternateContent xmlns:mc="http://schemas.openxmlformats.org/markup-compatibility/2006">
      <mc:Choice Requires="x14">
        <control shapeId="3111" r:id="rId46" name="Control 39">
          <controlPr defaultSize="0" r:id="rId47">
            <anchor moveWithCells="1">
              <from>
                <xdr:col>1</xdr:col>
                <xdr:colOff>0</xdr:colOff>
                <xdr:row>44</xdr:row>
                <xdr:rowOff>228600</xdr:rowOff>
              </from>
              <to>
                <xdr:col>1</xdr:col>
                <xdr:colOff>381000</xdr:colOff>
                <xdr:row>45</xdr:row>
                <xdr:rowOff>123825</xdr:rowOff>
              </to>
            </anchor>
          </controlPr>
        </control>
      </mc:Choice>
      <mc:Fallback>
        <control shapeId="3111" r:id="rId46" name="Control 39"/>
      </mc:Fallback>
    </mc:AlternateContent>
    <mc:AlternateContent xmlns:mc="http://schemas.openxmlformats.org/markup-compatibility/2006">
      <mc:Choice Requires="x14">
        <control shapeId="3112" r:id="rId48" name="Control 40">
          <controlPr defaultSize="0" r:id="rId49">
            <anchor moveWithCells="1">
              <from>
                <xdr:col>2</xdr:col>
                <xdr:colOff>47625</xdr:colOff>
                <xdr:row>44</xdr:row>
                <xdr:rowOff>228600</xdr:rowOff>
              </from>
              <to>
                <xdr:col>3</xdr:col>
                <xdr:colOff>219075</xdr:colOff>
                <xdr:row>45</xdr:row>
                <xdr:rowOff>38100</xdr:rowOff>
              </to>
            </anchor>
          </controlPr>
        </control>
      </mc:Choice>
      <mc:Fallback>
        <control shapeId="3112" r:id="rId48" name="Control 40"/>
      </mc:Fallback>
    </mc:AlternateContent>
    <mc:AlternateContent xmlns:mc="http://schemas.openxmlformats.org/markup-compatibility/2006">
      <mc:Choice Requires="x14">
        <control shapeId="3113" r:id="rId50" name="Control 41">
          <controlPr defaultSize="0" r:id="rId51">
            <anchor moveWithCells="1">
              <from>
                <xdr:col>2</xdr:col>
                <xdr:colOff>47625</xdr:colOff>
                <xdr:row>44</xdr:row>
                <xdr:rowOff>228600</xdr:rowOff>
              </from>
              <to>
                <xdr:col>3</xdr:col>
                <xdr:colOff>219075</xdr:colOff>
                <xdr:row>45</xdr:row>
                <xdr:rowOff>38100</xdr:rowOff>
              </to>
            </anchor>
          </controlPr>
        </control>
      </mc:Choice>
      <mc:Fallback>
        <control shapeId="3113" r:id="rId50" name="Control 41"/>
      </mc:Fallback>
    </mc:AlternateContent>
    <mc:AlternateContent xmlns:mc="http://schemas.openxmlformats.org/markup-compatibility/2006">
      <mc:Choice Requires="x14">
        <control shapeId="3115" r:id="rId52" name="Control 43">
          <controlPr defaultSize="0" r:id="rId53">
            <anchor moveWithCells="1">
              <from>
                <xdr:col>1</xdr:col>
                <xdr:colOff>0</xdr:colOff>
                <xdr:row>54</xdr:row>
                <xdr:rowOff>304800</xdr:rowOff>
              </from>
              <to>
                <xdr:col>1</xdr:col>
                <xdr:colOff>381000</xdr:colOff>
                <xdr:row>55</xdr:row>
                <xdr:rowOff>200025</xdr:rowOff>
              </to>
            </anchor>
          </controlPr>
        </control>
      </mc:Choice>
      <mc:Fallback>
        <control shapeId="3115" r:id="rId52" name="Control 43"/>
      </mc:Fallback>
    </mc:AlternateContent>
    <mc:AlternateContent xmlns:mc="http://schemas.openxmlformats.org/markup-compatibility/2006">
      <mc:Choice Requires="x14">
        <control shapeId="3116" r:id="rId54" name="Control 44">
          <controlPr defaultSize="0" r:id="rId55">
            <anchor moveWithCells="1">
              <from>
                <xdr:col>2</xdr:col>
                <xdr:colOff>47625</xdr:colOff>
                <xdr:row>54</xdr:row>
                <xdr:rowOff>304800</xdr:rowOff>
              </from>
              <to>
                <xdr:col>3</xdr:col>
                <xdr:colOff>219075</xdr:colOff>
                <xdr:row>55</xdr:row>
                <xdr:rowOff>114300</xdr:rowOff>
              </to>
            </anchor>
          </controlPr>
        </control>
      </mc:Choice>
      <mc:Fallback>
        <control shapeId="3116" r:id="rId54" name="Control 44"/>
      </mc:Fallback>
    </mc:AlternateContent>
    <mc:AlternateContent xmlns:mc="http://schemas.openxmlformats.org/markup-compatibility/2006">
      <mc:Choice Requires="x14">
        <control shapeId="3117" r:id="rId56" name="Control 45">
          <controlPr defaultSize="0" r:id="rId57">
            <anchor moveWithCells="1">
              <from>
                <xdr:col>2</xdr:col>
                <xdr:colOff>47625</xdr:colOff>
                <xdr:row>54</xdr:row>
                <xdr:rowOff>304800</xdr:rowOff>
              </from>
              <to>
                <xdr:col>3</xdr:col>
                <xdr:colOff>219075</xdr:colOff>
                <xdr:row>55</xdr:row>
                <xdr:rowOff>114300</xdr:rowOff>
              </to>
            </anchor>
          </controlPr>
        </control>
      </mc:Choice>
      <mc:Fallback>
        <control shapeId="3117" r:id="rId56" name="Control 45"/>
      </mc:Fallback>
    </mc:AlternateContent>
    <mc:AlternateContent xmlns:mc="http://schemas.openxmlformats.org/markup-compatibility/2006">
      <mc:Choice Requires="x14">
        <control shapeId="3119" r:id="rId58" name="Control 47">
          <controlPr defaultSize="0" r:id="rId59">
            <anchor moveWithCells="1">
              <from>
                <xdr:col>1</xdr:col>
                <xdr:colOff>0</xdr:colOff>
                <xdr:row>65</xdr:row>
                <xdr:rowOff>0</xdr:rowOff>
              </from>
              <to>
                <xdr:col>1</xdr:col>
                <xdr:colOff>381000</xdr:colOff>
                <xdr:row>65</xdr:row>
                <xdr:rowOff>276225</xdr:rowOff>
              </to>
            </anchor>
          </controlPr>
        </control>
      </mc:Choice>
      <mc:Fallback>
        <control shapeId="3119" r:id="rId58" name="Control 47"/>
      </mc:Fallback>
    </mc:AlternateContent>
    <mc:AlternateContent xmlns:mc="http://schemas.openxmlformats.org/markup-compatibility/2006">
      <mc:Choice Requires="x14">
        <control shapeId="3120" r:id="rId60" name="Control 48">
          <controlPr defaultSize="0" r:id="rId61">
            <anchor moveWithCells="1">
              <from>
                <xdr:col>2</xdr:col>
                <xdr:colOff>47625</xdr:colOff>
                <xdr:row>65</xdr:row>
                <xdr:rowOff>0</xdr:rowOff>
              </from>
              <to>
                <xdr:col>3</xdr:col>
                <xdr:colOff>219075</xdr:colOff>
                <xdr:row>65</xdr:row>
                <xdr:rowOff>190500</xdr:rowOff>
              </to>
            </anchor>
          </controlPr>
        </control>
      </mc:Choice>
      <mc:Fallback>
        <control shapeId="3120" r:id="rId60" name="Control 48"/>
      </mc:Fallback>
    </mc:AlternateContent>
    <mc:AlternateContent xmlns:mc="http://schemas.openxmlformats.org/markup-compatibility/2006">
      <mc:Choice Requires="x14">
        <control shapeId="3121" r:id="rId62" name="Control 49">
          <controlPr defaultSize="0" r:id="rId63">
            <anchor moveWithCells="1">
              <from>
                <xdr:col>2</xdr:col>
                <xdr:colOff>47625</xdr:colOff>
                <xdr:row>65</xdr:row>
                <xdr:rowOff>0</xdr:rowOff>
              </from>
              <to>
                <xdr:col>3</xdr:col>
                <xdr:colOff>219075</xdr:colOff>
                <xdr:row>65</xdr:row>
                <xdr:rowOff>190500</xdr:rowOff>
              </to>
            </anchor>
          </controlPr>
        </control>
      </mc:Choice>
      <mc:Fallback>
        <control shapeId="3121" r:id="rId62" name="Control 49"/>
      </mc:Fallback>
    </mc:AlternateContent>
    <mc:AlternateContent xmlns:mc="http://schemas.openxmlformats.org/markup-compatibility/2006">
      <mc:Choice Requires="x14">
        <control shapeId="3123" r:id="rId64" name="Control 51">
          <controlPr defaultSize="0" r:id="rId65">
            <anchor moveWithCells="1">
              <from>
                <xdr:col>1</xdr:col>
                <xdr:colOff>0</xdr:colOff>
                <xdr:row>75</xdr:row>
                <xdr:rowOff>47625</xdr:rowOff>
              </from>
              <to>
                <xdr:col>1</xdr:col>
                <xdr:colOff>381000</xdr:colOff>
                <xdr:row>75</xdr:row>
                <xdr:rowOff>323850</xdr:rowOff>
              </to>
            </anchor>
          </controlPr>
        </control>
      </mc:Choice>
      <mc:Fallback>
        <control shapeId="3123" r:id="rId64" name="Control 51"/>
      </mc:Fallback>
    </mc:AlternateContent>
    <mc:AlternateContent xmlns:mc="http://schemas.openxmlformats.org/markup-compatibility/2006">
      <mc:Choice Requires="x14">
        <control shapeId="3124" r:id="rId66" name="Control 52">
          <controlPr defaultSize="0" r:id="rId67">
            <anchor moveWithCells="1">
              <from>
                <xdr:col>2</xdr:col>
                <xdr:colOff>47625</xdr:colOff>
                <xdr:row>75</xdr:row>
                <xdr:rowOff>47625</xdr:rowOff>
              </from>
              <to>
                <xdr:col>3</xdr:col>
                <xdr:colOff>219075</xdr:colOff>
                <xdr:row>75</xdr:row>
                <xdr:rowOff>238125</xdr:rowOff>
              </to>
            </anchor>
          </controlPr>
        </control>
      </mc:Choice>
      <mc:Fallback>
        <control shapeId="3124" r:id="rId66" name="Control 52"/>
      </mc:Fallback>
    </mc:AlternateContent>
    <mc:AlternateContent xmlns:mc="http://schemas.openxmlformats.org/markup-compatibility/2006">
      <mc:Choice Requires="x14">
        <control shapeId="3125" r:id="rId68" name="Control 53">
          <controlPr defaultSize="0" r:id="rId69">
            <anchor moveWithCells="1">
              <from>
                <xdr:col>2</xdr:col>
                <xdr:colOff>47625</xdr:colOff>
                <xdr:row>75</xdr:row>
                <xdr:rowOff>47625</xdr:rowOff>
              </from>
              <to>
                <xdr:col>3</xdr:col>
                <xdr:colOff>219075</xdr:colOff>
                <xdr:row>75</xdr:row>
                <xdr:rowOff>238125</xdr:rowOff>
              </to>
            </anchor>
          </controlPr>
        </control>
      </mc:Choice>
      <mc:Fallback>
        <control shapeId="3125" r:id="rId68" name="Control 53"/>
      </mc:Fallback>
    </mc:AlternateContent>
    <mc:AlternateContent xmlns:mc="http://schemas.openxmlformats.org/markup-compatibility/2006">
      <mc:Choice Requires="x14">
        <control shapeId="3127" r:id="rId70" name="Control 55">
          <controlPr defaultSize="0" r:id="rId71">
            <anchor moveWithCells="1">
              <from>
                <xdr:col>1</xdr:col>
                <xdr:colOff>0</xdr:colOff>
                <xdr:row>85</xdr:row>
                <xdr:rowOff>76200</xdr:rowOff>
              </from>
              <to>
                <xdr:col>1</xdr:col>
                <xdr:colOff>381000</xdr:colOff>
                <xdr:row>85</xdr:row>
                <xdr:rowOff>352425</xdr:rowOff>
              </to>
            </anchor>
          </controlPr>
        </control>
      </mc:Choice>
      <mc:Fallback>
        <control shapeId="3127" r:id="rId70" name="Control 55"/>
      </mc:Fallback>
    </mc:AlternateContent>
    <mc:AlternateContent xmlns:mc="http://schemas.openxmlformats.org/markup-compatibility/2006">
      <mc:Choice Requires="x14">
        <control shapeId="3128" r:id="rId72" name="Control 56">
          <controlPr defaultSize="0" r:id="rId73">
            <anchor moveWithCells="1">
              <from>
                <xdr:col>2</xdr:col>
                <xdr:colOff>47625</xdr:colOff>
                <xdr:row>85</xdr:row>
                <xdr:rowOff>76200</xdr:rowOff>
              </from>
              <to>
                <xdr:col>3</xdr:col>
                <xdr:colOff>219075</xdr:colOff>
                <xdr:row>85</xdr:row>
                <xdr:rowOff>266700</xdr:rowOff>
              </to>
            </anchor>
          </controlPr>
        </control>
      </mc:Choice>
      <mc:Fallback>
        <control shapeId="3128" r:id="rId72" name="Control 56"/>
      </mc:Fallback>
    </mc:AlternateContent>
    <mc:AlternateContent xmlns:mc="http://schemas.openxmlformats.org/markup-compatibility/2006">
      <mc:Choice Requires="x14">
        <control shapeId="3129" r:id="rId74" name="Control 57">
          <controlPr defaultSize="0" r:id="rId75">
            <anchor moveWithCells="1">
              <from>
                <xdr:col>2</xdr:col>
                <xdr:colOff>47625</xdr:colOff>
                <xdr:row>85</xdr:row>
                <xdr:rowOff>76200</xdr:rowOff>
              </from>
              <to>
                <xdr:col>3</xdr:col>
                <xdr:colOff>219075</xdr:colOff>
                <xdr:row>85</xdr:row>
                <xdr:rowOff>266700</xdr:rowOff>
              </to>
            </anchor>
          </controlPr>
        </control>
      </mc:Choice>
      <mc:Fallback>
        <control shapeId="3129" r:id="rId74" name="Control 57"/>
      </mc:Fallback>
    </mc:AlternateContent>
    <mc:AlternateContent xmlns:mc="http://schemas.openxmlformats.org/markup-compatibility/2006">
      <mc:Choice Requires="x14">
        <control shapeId="3131" r:id="rId76" name="Control 59">
          <controlPr defaultSize="0" r:id="rId77">
            <anchor moveWithCells="1">
              <from>
                <xdr:col>1</xdr:col>
                <xdr:colOff>0</xdr:colOff>
                <xdr:row>95</xdr:row>
                <xdr:rowOff>152400</xdr:rowOff>
              </from>
              <to>
                <xdr:col>1</xdr:col>
                <xdr:colOff>381000</xdr:colOff>
                <xdr:row>96</xdr:row>
                <xdr:rowOff>66675</xdr:rowOff>
              </to>
            </anchor>
          </controlPr>
        </control>
      </mc:Choice>
      <mc:Fallback>
        <control shapeId="3131" r:id="rId76" name="Control 59"/>
      </mc:Fallback>
    </mc:AlternateContent>
    <mc:AlternateContent xmlns:mc="http://schemas.openxmlformats.org/markup-compatibility/2006">
      <mc:Choice Requires="x14">
        <control shapeId="3132" r:id="rId78" name="Control 60">
          <controlPr defaultSize="0" r:id="rId79">
            <anchor moveWithCells="1">
              <from>
                <xdr:col>2</xdr:col>
                <xdr:colOff>47625</xdr:colOff>
                <xdr:row>95</xdr:row>
                <xdr:rowOff>152400</xdr:rowOff>
              </from>
              <to>
                <xdr:col>3</xdr:col>
                <xdr:colOff>219075</xdr:colOff>
                <xdr:row>95</xdr:row>
                <xdr:rowOff>342900</xdr:rowOff>
              </to>
            </anchor>
          </controlPr>
        </control>
      </mc:Choice>
      <mc:Fallback>
        <control shapeId="3132" r:id="rId78" name="Control 60"/>
      </mc:Fallback>
    </mc:AlternateContent>
    <mc:AlternateContent xmlns:mc="http://schemas.openxmlformats.org/markup-compatibility/2006">
      <mc:Choice Requires="x14">
        <control shapeId="3133" r:id="rId80" name="Control 61">
          <controlPr defaultSize="0" r:id="rId81">
            <anchor moveWithCells="1">
              <from>
                <xdr:col>2</xdr:col>
                <xdr:colOff>47625</xdr:colOff>
                <xdr:row>95</xdr:row>
                <xdr:rowOff>152400</xdr:rowOff>
              </from>
              <to>
                <xdr:col>3</xdr:col>
                <xdr:colOff>219075</xdr:colOff>
                <xdr:row>95</xdr:row>
                <xdr:rowOff>342900</xdr:rowOff>
              </to>
            </anchor>
          </controlPr>
        </control>
      </mc:Choice>
      <mc:Fallback>
        <control shapeId="3133" r:id="rId80" name="Control 61"/>
      </mc:Fallback>
    </mc:AlternateContent>
    <mc:AlternateContent xmlns:mc="http://schemas.openxmlformats.org/markup-compatibility/2006">
      <mc:Choice Requires="x14">
        <control shapeId="3135" r:id="rId82" name="Control 63">
          <controlPr defaultSize="0" r:id="rId83">
            <anchor moveWithCells="1">
              <from>
                <xdr:col>1</xdr:col>
                <xdr:colOff>0</xdr:colOff>
                <xdr:row>105</xdr:row>
                <xdr:rowOff>228600</xdr:rowOff>
              </from>
              <to>
                <xdr:col>1</xdr:col>
                <xdr:colOff>381000</xdr:colOff>
                <xdr:row>106</xdr:row>
                <xdr:rowOff>142875</xdr:rowOff>
              </to>
            </anchor>
          </controlPr>
        </control>
      </mc:Choice>
      <mc:Fallback>
        <control shapeId="3135" r:id="rId82" name="Control 63"/>
      </mc:Fallback>
    </mc:AlternateContent>
    <mc:AlternateContent xmlns:mc="http://schemas.openxmlformats.org/markup-compatibility/2006">
      <mc:Choice Requires="x14">
        <control shapeId="3136" r:id="rId84" name="Control 64">
          <controlPr defaultSize="0" r:id="rId85">
            <anchor moveWithCells="1">
              <from>
                <xdr:col>2</xdr:col>
                <xdr:colOff>47625</xdr:colOff>
                <xdr:row>105</xdr:row>
                <xdr:rowOff>228600</xdr:rowOff>
              </from>
              <to>
                <xdr:col>3</xdr:col>
                <xdr:colOff>219075</xdr:colOff>
                <xdr:row>106</xdr:row>
                <xdr:rowOff>57150</xdr:rowOff>
              </to>
            </anchor>
          </controlPr>
        </control>
      </mc:Choice>
      <mc:Fallback>
        <control shapeId="3136" r:id="rId84" name="Control 64"/>
      </mc:Fallback>
    </mc:AlternateContent>
    <mc:AlternateContent xmlns:mc="http://schemas.openxmlformats.org/markup-compatibility/2006">
      <mc:Choice Requires="x14">
        <control shapeId="3137" r:id="rId86" name="Control 65">
          <controlPr defaultSize="0" r:id="rId87">
            <anchor moveWithCells="1">
              <from>
                <xdr:col>2</xdr:col>
                <xdr:colOff>47625</xdr:colOff>
                <xdr:row>105</xdr:row>
                <xdr:rowOff>228600</xdr:rowOff>
              </from>
              <to>
                <xdr:col>3</xdr:col>
                <xdr:colOff>219075</xdr:colOff>
                <xdr:row>106</xdr:row>
                <xdr:rowOff>57150</xdr:rowOff>
              </to>
            </anchor>
          </controlPr>
        </control>
      </mc:Choice>
      <mc:Fallback>
        <control shapeId="3137" r:id="rId86" name="Control 65"/>
      </mc:Fallback>
    </mc:AlternateContent>
    <mc:AlternateContent xmlns:mc="http://schemas.openxmlformats.org/markup-compatibility/2006">
      <mc:Choice Requires="x14">
        <control shapeId="3139" r:id="rId88" name="Control 67">
          <controlPr defaultSize="0" r:id="rId89">
            <anchor moveWithCells="1">
              <from>
                <xdr:col>1</xdr:col>
                <xdr:colOff>0</xdr:colOff>
                <xdr:row>115</xdr:row>
                <xdr:rowOff>257175</xdr:rowOff>
              </from>
              <to>
                <xdr:col>1</xdr:col>
                <xdr:colOff>381000</xdr:colOff>
                <xdr:row>116</xdr:row>
                <xdr:rowOff>180975</xdr:rowOff>
              </to>
            </anchor>
          </controlPr>
        </control>
      </mc:Choice>
      <mc:Fallback>
        <control shapeId="3139" r:id="rId88" name="Control 67"/>
      </mc:Fallback>
    </mc:AlternateContent>
    <mc:AlternateContent xmlns:mc="http://schemas.openxmlformats.org/markup-compatibility/2006">
      <mc:Choice Requires="x14">
        <control shapeId="3140" r:id="rId90" name="Control 68">
          <controlPr defaultSize="0" r:id="rId91">
            <anchor moveWithCells="1">
              <from>
                <xdr:col>2</xdr:col>
                <xdr:colOff>47625</xdr:colOff>
                <xdr:row>115</xdr:row>
                <xdr:rowOff>257175</xdr:rowOff>
              </from>
              <to>
                <xdr:col>3</xdr:col>
                <xdr:colOff>219075</xdr:colOff>
                <xdr:row>116</xdr:row>
                <xdr:rowOff>95250</xdr:rowOff>
              </to>
            </anchor>
          </controlPr>
        </control>
      </mc:Choice>
      <mc:Fallback>
        <control shapeId="3140" r:id="rId90" name="Control 68"/>
      </mc:Fallback>
    </mc:AlternateContent>
    <mc:AlternateContent xmlns:mc="http://schemas.openxmlformats.org/markup-compatibility/2006">
      <mc:Choice Requires="x14">
        <control shapeId="3141" r:id="rId92" name="Control 69">
          <controlPr defaultSize="0" r:id="rId93">
            <anchor moveWithCells="1">
              <from>
                <xdr:col>2</xdr:col>
                <xdr:colOff>47625</xdr:colOff>
                <xdr:row>115</xdr:row>
                <xdr:rowOff>257175</xdr:rowOff>
              </from>
              <to>
                <xdr:col>3</xdr:col>
                <xdr:colOff>219075</xdr:colOff>
                <xdr:row>116</xdr:row>
                <xdr:rowOff>95250</xdr:rowOff>
              </to>
            </anchor>
          </controlPr>
        </control>
      </mc:Choice>
      <mc:Fallback>
        <control shapeId="3141" r:id="rId92" name="Control 69"/>
      </mc:Fallback>
    </mc:AlternateContent>
    <mc:AlternateContent xmlns:mc="http://schemas.openxmlformats.org/markup-compatibility/2006">
      <mc:Choice Requires="x14">
        <control shapeId="3143" r:id="rId94" name="Control 71">
          <controlPr defaultSize="0" r:id="rId95">
            <anchor moveWithCells="1">
              <from>
                <xdr:col>1</xdr:col>
                <xdr:colOff>0</xdr:colOff>
                <xdr:row>125</xdr:row>
                <xdr:rowOff>333375</xdr:rowOff>
              </from>
              <to>
                <xdr:col>1</xdr:col>
                <xdr:colOff>381000</xdr:colOff>
                <xdr:row>127</xdr:row>
                <xdr:rowOff>66675</xdr:rowOff>
              </to>
            </anchor>
          </controlPr>
        </control>
      </mc:Choice>
      <mc:Fallback>
        <control shapeId="3143" r:id="rId94" name="Control 71"/>
      </mc:Fallback>
    </mc:AlternateContent>
    <mc:AlternateContent xmlns:mc="http://schemas.openxmlformats.org/markup-compatibility/2006">
      <mc:Choice Requires="x14">
        <control shapeId="3144" r:id="rId96" name="Control 72">
          <controlPr defaultSize="0" r:id="rId97">
            <anchor moveWithCells="1">
              <from>
                <xdr:col>2</xdr:col>
                <xdr:colOff>47625</xdr:colOff>
                <xdr:row>125</xdr:row>
                <xdr:rowOff>333375</xdr:rowOff>
              </from>
              <to>
                <xdr:col>3</xdr:col>
                <xdr:colOff>219075</xdr:colOff>
                <xdr:row>126</xdr:row>
                <xdr:rowOff>171450</xdr:rowOff>
              </to>
            </anchor>
          </controlPr>
        </control>
      </mc:Choice>
      <mc:Fallback>
        <control shapeId="3144" r:id="rId96" name="Control 72"/>
      </mc:Fallback>
    </mc:AlternateContent>
    <mc:AlternateContent xmlns:mc="http://schemas.openxmlformats.org/markup-compatibility/2006">
      <mc:Choice Requires="x14">
        <control shapeId="3145" r:id="rId98" name="Control 73">
          <controlPr defaultSize="0" r:id="rId99">
            <anchor moveWithCells="1">
              <from>
                <xdr:col>2</xdr:col>
                <xdr:colOff>47625</xdr:colOff>
                <xdr:row>125</xdr:row>
                <xdr:rowOff>333375</xdr:rowOff>
              </from>
              <to>
                <xdr:col>3</xdr:col>
                <xdr:colOff>219075</xdr:colOff>
                <xdr:row>126</xdr:row>
                <xdr:rowOff>171450</xdr:rowOff>
              </to>
            </anchor>
          </controlPr>
        </control>
      </mc:Choice>
      <mc:Fallback>
        <control shapeId="3145" r:id="rId98" name="Control 73"/>
      </mc:Fallback>
    </mc:AlternateContent>
    <mc:AlternateContent xmlns:mc="http://schemas.openxmlformats.org/markup-compatibility/2006">
      <mc:Choice Requires="x14">
        <control shapeId="3147" r:id="rId100" name="Control 75">
          <controlPr defaultSize="0" r:id="rId101">
            <anchor moveWithCells="1">
              <from>
                <xdr:col>1</xdr:col>
                <xdr:colOff>0</xdr:colOff>
                <xdr:row>136</xdr:row>
                <xdr:rowOff>19050</xdr:rowOff>
              </from>
              <to>
                <xdr:col>1</xdr:col>
                <xdr:colOff>381000</xdr:colOff>
                <xdr:row>137</xdr:row>
                <xdr:rowOff>104775</xdr:rowOff>
              </to>
            </anchor>
          </controlPr>
        </control>
      </mc:Choice>
      <mc:Fallback>
        <control shapeId="3147" r:id="rId100" name="Control 75"/>
      </mc:Fallback>
    </mc:AlternateContent>
    <mc:AlternateContent xmlns:mc="http://schemas.openxmlformats.org/markup-compatibility/2006">
      <mc:Choice Requires="x14">
        <control shapeId="3148" r:id="rId102" name="Control 76">
          <controlPr defaultSize="0" r:id="rId103">
            <anchor moveWithCells="1">
              <from>
                <xdr:col>2</xdr:col>
                <xdr:colOff>47625</xdr:colOff>
                <xdr:row>136</xdr:row>
                <xdr:rowOff>19050</xdr:rowOff>
              </from>
              <to>
                <xdr:col>3</xdr:col>
                <xdr:colOff>219075</xdr:colOff>
                <xdr:row>137</xdr:row>
                <xdr:rowOff>19050</xdr:rowOff>
              </to>
            </anchor>
          </controlPr>
        </control>
      </mc:Choice>
      <mc:Fallback>
        <control shapeId="3148" r:id="rId102" name="Control 76"/>
      </mc:Fallback>
    </mc:AlternateContent>
    <mc:AlternateContent xmlns:mc="http://schemas.openxmlformats.org/markup-compatibility/2006">
      <mc:Choice Requires="x14">
        <control shapeId="3149" r:id="rId104" name="Control 77">
          <controlPr defaultSize="0" r:id="rId105">
            <anchor moveWithCells="1">
              <from>
                <xdr:col>2</xdr:col>
                <xdr:colOff>47625</xdr:colOff>
                <xdr:row>136</xdr:row>
                <xdr:rowOff>19050</xdr:rowOff>
              </from>
              <to>
                <xdr:col>3</xdr:col>
                <xdr:colOff>219075</xdr:colOff>
                <xdr:row>137</xdr:row>
                <xdr:rowOff>19050</xdr:rowOff>
              </to>
            </anchor>
          </controlPr>
        </control>
      </mc:Choice>
      <mc:Fallback>
        <control shapeId="3149" r:id="rId104" name="Control 77"/>
      </mc:Fallback>
    </mc:AlternateContent>
    <mc:AlternateContent xmlns:mc="http://schemas.openxmlformats.org/markup-compatibility/2006">
      <mc:Choice Requires="x14">
        <control shapeId="3151" r:id="rId106" name="Control 79">
          <controlPr defaultSize="0" r:id="rId107">
            <anchor moveWithCells="1">
              <from>
                <xdr:col>1</xdr:col>
                <xdr:colOff>0</xdr:colOff>
                <xdr:row>146</xdr:row>
                <xdr:rowOff>95250</xdr:rowOff>
              </from>
              <to>
                <xdr:col>1</xdr:col>
                <xdr:colOff>381000</xdr:colOff>
                <xdr:row>147</xdr:row>
                <xdr:rowOff>180975</xdr:rowOff>
              </to>
            </anchor>
          </controlPr>
        </control>
      </mc:Choice>
      <mc:Fallback>
        <control shapeId="3151" r:id="rId106" name="Control 79"/>
      </mc:Fallback>
    </mc:AlternateContent>
    <mc:AlternateContent xmlns:mc="http://schemas.openxmlformats.org/markup-compatibility/2006">
      <mc:Choice Requires="x14">
        <control shapeId="3152" r:id="rId108" name="Control 80">
          <controlPr defaultSize="0" r:id="rId109">
            <anchor moveWithCells="1">
              <from>
                <xdr:col>2</xdr:col>
                <xdr:colOff>47625</xdr:colOff>
                <xdr:row>146</xdr:row>
                <xdr:rowOff>95250</xdr:rowOff>
              </from>
              <to>
                <xdr:col>3</xdr:col>
                <xdr:colOff>219075</xdr:colOff>
                <xdr:row>147</xdr:row>
                <xdr:rowOff>95250</xdr:rowOff>
              </to>
            </anchor>
          </controlPr>
        </control>
      </mc:Choice>
      <mc:Fallback>
        <control shapeId="3152" r:id="rId108" name="Control 80"/>
      </mc:Fallback>
    </mc:AlternateContent>
    <mc:AlternateContent xmlns:mc="http://schemas.openxmlformats.org/markup-compatibility/2006">
      <mc:Choice Requires="x14">
        <control shapeId="3153" r:id="rId110" name="Control 81">
          <controlPr defaultSize="0" r:id="rId111">
            <anchor moveWithCells="1">
              <from>
                <xdr:col>2</xdr:col>
                <xdr:colOff>47625</xdr:colOff>
                <xdr:row>146</xdr:row>
                <xdr:rowOff>95250</xdr:rowOff>
              </from>
              <to>
                <xdr:col>3</xdr:col>
                <xdr:colOff>219075</xdr:colOff>
                <xdr:row>147</xdr:row>
                <xdr:rowOff>95250</xdr:rowOff>
              </to>
            </anchor>
          </controlPr>
        </control>
      </mc:Choice>
      <mc:Fallback>
        <control shapeId="3153" r:id="rId110" name="Control 81"/>
      </mc:Fallback>
    </mc:AlternateContent>
    <mc:AlternateContent xmlns:mc="http://schemas.openxmlformats.org/markup-compatibility/2006">
      <mc:Choice Requires="x14">
        <control shapeId="3155" r:id="rId112" name="Control 83">
          <controlPr defaultSize="0" r:id="rId113">
            <anchor moveWithCells="1">
              <from>
                <xdr:col>1</xdr:col>
                <xdr:colOff>0</xdr:colOff>
                <xdr:row>156</xdr:row>
                <xdr:rowOff>171450</xdr:rowOff>
              </from>
              <to>
                <xdr:col>1</xdr:col>
                <xdr:colOff>381000</xdr:colOff>
                <xdr:row>158</xdr:row>
                <xdr:rowOff>66675</xdr:rowOff>
              </to>
            </anchor>
          </controlPr>
        </control>
      </mc:Choice>
      <mc:Fallback>
        <control shapeId="3155" r:id="rId112" name="Control 83"/>
      </mc:Fallback>
    </mc:AlternateContent>
    <mc:AlternateContent xmlns:mc="http://schemas.openxmlformats.org/markup-compatibility/2006">
      <mc:Choice Requires="x14">
        <control shapeId="3156" r:id="rId114" name="Control 84">
          <controlPr defaultSize="0" r:id="rId115">
            <anchor moveWithCells="1">
              <from>
                <xdr:col>2</xdr:col>
                <xdr:colOff>47625</xdr:colOff>
                <xdr:row>156</xdr:row>
                <xdr:rowOff>171450</xdr:rowOff>
              </from>
              <to>
                <xdr:col>3</xdr:col>
                <xdr:colOff>219075</xdr:colOff>
                <xdr:row>157</xdr:row>
                <xdr:rowOff>171450</xdr:rowOff>
              </to>
            </anchor>
          </controlPr>
        </control>
      </mc:Choice>
      <mc:Fallback>
        <control shapeId="3156" r:id="rId114" name="Control 84"/>
      </mc:Fallback>
    </mc:AlternateContent>
    <mc:AlternateContent xmlns:mc="http://schemas.openxmlformats.org/markup-compatibility/2006">
      <mc:Choice Requires="x14">
        <control shapeId="3157" r:id="rId116" name="Control 85">
          <controlPr defaultSize="0" r:id="rId117">
            <anchor moveWithCells="1">
              <from>
                <xdr:col>2</xdr:col>
                <xdr:colOff>47625</xdr:colOff>
                <xdr:row>156</xdr:row>
                <xdr:rowOff>171450</xdr:rowOff>
              </from>
              <to>
                <xdr:col>3</xdr:col>
                <xdr:colOff>219075</xdr:colOff>
                <xdr:row>157</xdr:row>
                <xdr:rowOff>171450</xdr:rowOff>
              </to>
            </anchor>
          </controlPr>
        </control>
      </mc:Choice>
      <mc:Fallback>
        <control shapeId="3157" r:id="rId116" name="Control 85"/>
      </mc:Fallback>
    </mc:AlternateContent>
    <mc:AlternateContent xmlns:mc="http://schemas.openxmlformats.org/markup-compatibility/2006">
      <mc:Choice Requires="x14">
        <control shapeId="3159" r:id="rId118" name="Control 87">
          <controlPr defaultSize="0" r:id="rId119">
            <anchor moveWithCells="1">
              <from>
                <xdr:col>1</xdr:col>
                <xdr:colOff>0</xdr:colOff>
                <xdr:row>167</xdr:row>
                <xdr:rowOff>57150</xdr:rowOff>
              </from>
              <to>
                <xdr:col>1</xdr:col>
                <xdr:colOff>381000</xdr:colOff>
                <xdr:row>168</xdr:row>
                <xdr:rowOff>142875</xdr:rowOff>
              </to>
            </anchor>
          </controlPr>
        </control>
      </mc:Choice>
      <mc:Fallback>
        <control shapeId="3159" r:id="rId118" name="Control 87"/>
      </mc:Fallback>
    </mc:AlternateContent>
    <mc:AlternateContent xmlns:mc="http://schemas.openxmlformats.org/markup-compatibility/2006">
      <mc:Choice Requires="x14">
        <control shapeId="3160" r:id="rId120" name="Control 88">
          <controlPr defaultSize="0" r:id="rId121">
            <anchor moveWithCells="1">
              <from>
                <xdr:col>2</xdr:col>
                <xdr:colOff>47625</xdr:colOff>
                <xdr:row>167</xdr:row>
                <xdr:rowOff>57150</xdr:rowOff>
              </from>
              <to>
                <xdr:col>3</xdr:col>
                <xdr:colOff>219075</xdr:colOff>
                <xdr:row>168</xdr:row>
                <xdr:rowOff>57150</xdr:rowOff>
              </to>
            </anchor>
          </controlPr>
        </control>
      </mc:Choice>
      <mc:Fallback>
        <control shapeId="3160" r:id="rId120" name="Control 88"/>
      </mc:Fallback>
    </mc:AlternateContent>
    <mc:AlternateContent xmlns:mc="http://schemas.openxmlformats.org/markup-compatibility/2006">
      <mc:Choice Requires="x14">
        <control shapeId="3161" r:id="rId122" name="Control 89">
          <controlPr defaultSize="0" r:id="rId123">
            <anchor moveWithCells="1">
              <from>
                <xdr:col>2</xdr:col>
                <xdr:colOff>47625</xdr:colOff>
                <xdr:row>167</xdr:row>
                <xdr:rowOff>57150</xdr:rowOff>
              </from>
              <to>
                <xdr:col>3</xdr:col>
                <xdr:colOff>219075</xdr:colOff>
                <xdr:row>168</xdr:row>
                <xdr:rowOff>57150</xdr:rowOff>
              </to>
            </anchor>
          </controlPr>
        </control>
      </mc:Choice>
      <mc:Fallback>
        <control shapeId="3161" r:id="rId122" name="Control 89"/>
      </mc:Fallback>
    </mc:AlternateContent>
    <mc:AlternateContent xmlns:mc="http://schemas.openxmlformats.org/markup-compatibility/2006">
      <mc:Choice Requires="x14">
        <control shapeId="3163" r:id="rId124" name="Control 91">
          <controlPr defaultSize="0" r:id="rId125">
            <anchor moveWithCells="1">
              <from>
                <xdr:col>1</xdr:col>
                <xdr:colOff>0</xdr:colOff>
                <xdr:row>177</xdr:row>
                <xdr:rowOff>114300</xdr:rowOff>
              </from>
              <to>
                <xdr:col>1</xdr:col>
                <xdr:colOff>381000</xdr:colOff>
                <xdr:row>179</xdr:row>
                <xdr:rowOff>76200</xdr:rowOff>
              </to>
            </anchor>
          </controlPr>
        </control>
      </mc:Choice>
      <mc:Fallback>
        <control shapeId="3163" r:id="rId124" name="Control 91"/>
      </mc:Fallback>
    </mc:AlternateContent>
    <mc:AlternateContent xmlns:mc="http://schemas.openxmlformats.org/markup-compatibility/2006">
      <mc:Choice Requires="x14">
        <control shapeId="3164" r:id="rId126" name="Control 92">
          <controlPr defaultSize="0" r:id="rId127">
            <anchor moveWithCells="1">
              <from>
                <xdr:col>2</xdr:col>
                <xdr:colOff>47625</xdr:colOff>
                <xdr:row>177</xdr:row>
                <xdr:rowOff>114300</xdr:rowOff>
              </from>
              <to>
                <xdr:col>3</xdr:col>
                <xdr:colOff>219075</xdr:colOff>
                <xdr:row>178</xdr:row>
                <xdr:rowOff>142875</xdr:rowOff>
              </to>
            </anchor>
          </controlPr>
        </control>
      </mc:Choice>
      <mc:Fallback>
        <control shapeId="3164" r:id="rId126" name="Control 92"/>
      </mc:Fallback>
    </mc:AlternateContent>
    <mc:AlternateContent xmlns:mc="http://schemas.openxmlformats.org/markup-compatibility/2006">
      <mc:Choice Requires="x14">
        <control shapeId="3165" r:id="rId128" name="Control 93">
          <controlPr defaultSize="0" r:id="rId129">
            <anchor moveWithCells="1">
              <from>
                <xdr:col>2</xdr:col>
                <xdr:colOff>47625</xdr:colOff>
                <xdr:row>177</xdr:row>
                <xdr:rowOff>114300</xdr:rowOff>
              </from>
              <to>
                <xdr:col>3</xdr:col>
                <xdr:colOff>219075</xdr:colOff>
                <xdr:row>178</xdr:row>
                <xdr:rowOff>142875</xdr:rowOff>
              </to>
            </anchor>
          </controlPr>
        </control>
      </mc:Choice>
      <mc:Fallback>
        <control shapeId="3165" r:id="rId128" name="Control 93"/>
      </mc:Fallback>
    </mc:AlternateContent>
  </control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ransitionEvaluation="1" transitionEntry="1" codeName="Sheet2">
    <pageSetUpPr fitToPage="1"/>
  </sheetPr>
  <dimension ref="B1:AA304"/>
  <sheetViews>
    <sheetView showGridLines="0" topLeftCell="A270" zoomScale="90" zoomScaleNormal="90" workbookViewId="0">
      <selection activeCell="Q1" sqref="Q1:R1"/>
    </sheetView>
  </sheetViews>
  <sheetFormatPr defaultRowHeight="12.75" x14ac:dyDescent="0.2"/>
  <sheetData>
    <row r="1" spans="2:18" ht="270" x14ac:dyDescent="0.2">
      <c r="B1" s="8" t="s">
        <v>79</v>
      </c>
      <c r="C1" s="11" t="s">
        <v>82</v>
      </c>
      <c r="D1" s="12"/>
      <c r="E1" s="15" t="s">
        <v>87</v>
      </c>
      <c r="F1" s="25" t="s">
        <v>90</v>
      </c>
      <c r="G1" s="128" t="s">
        <v>91</v>
      </c>
      <c r="H1" s="129"/>
      <c r="I1" s="129"/>
      <c r="J1" s="129"/>
      <c r="K1" s="129"/>
      <c r="L1" s="129"/>
      <c r="M1" s="129"/>
      <c r="N1" s="129"/>
      <c r="O1" s="129"/>
      <c r="P1" s="130"/>
    </row>
    <row r="2" spans="2:18" ht="30" x14ac:dyDescent="0.25">
      <c r="B2" s="9" t="s">
        <v>80</v>
      </c>
      <c r="C2" s="13"/>
      <c r="D2" s="14"/>
      <c r="E2" s="16"/>
      <c r="F2" s="26" t="s">
        <v>92</v>
      </c>
      <c r="G2" s="20">
        <v>34</v>
      </c>
      <c r="H2" s="21">
        <v>50</v>
      </c>
      <c r="I2" s="20">
        <v>63</v>
      </c>
      <c r="J2" s="20">
        <v>76</v>
      </c>
      <c r="K2" s="21">
        <v>88</v>
      </c>
      <c r="L2" s="20">
        <v>145</v>
      </c>
      <c r="M2" s="20">
        <v>252</v>
      </c>
      <c r="N2" s="20">
        <v>342</v>
      </c>
      <c r="O2" s="21">
        <v>421</v>
      </c>
      <c r="P2" s="27">
        <v>493</v>
      </c>
      <c r="R2" s="72" t="s">
        <v>180</v>
      </c>
    </row>
    <row r="3" spans="2:18" ht="28.5" x14ac:dyDescent="0.2">
      <c r="B3" s="9" t="s">
        <v>81</v>
      </c>
      <c r="C3" s="13" t="s">
        <v>83</v>
      </c>
      <c r="D3" s="14"/>
      <c r="E3" s="17" t="s">
        <v>88</v>
      </c>
      <c r="F3" s="26" t="s">
        <v>93</v>
      </c>
      <c r="G3" s="20">
        <v>-34</v>
      </c>
      <c r="H3" s="21">
        <v>-53</v>
      </c>
      <c r="I3" s="20">
        <v>-72</v>
      </c>
      <c r="J3" s="20">
        <v>-88</v>
      </c>
      <c r="K3" s="21">
        <v>-107</v>
      </c>
      <c r="L3" s="20">
        <v>-187</v>
      </c>
      <c r="M3" s="20">
        <v>-399</v>
      </c>
      <c r="N3" s="20">
        <v>-632</v>
      </c>
      <c r="O3" s="21">
        <v>-882</v>
      </c>
      <c r="P3" s="27">
        <v>-1132</v>
      </c>
    </row>
    <row r="4" spans="2:18" ht="30" x14ac:dyDescent="0.2">
      <c r="B4" s="9"/>
      <c r="C4" s="13" t="s">
        <v>84</v>
      </c>
      <c r="D4" s="14"/>
      <c r="E4" s="16" t="s">
        <v>89</v>
      </c>
      <c r="F4" s="28" t="s">
        <v>94</v>
      </c>
      <c r="G4" s="22">
        <v>-34</v>
      </c>
      <c r="H4" s="22">
        <v>-27</v>
      </c>
      <c r="I4" s="22">
        <v>-24</v>
      </c>
      <c r="J4" s="22">
        <v>-22</v>
      </c>
      <c r="K4" s="22">
        <v>-21</v>
      </c>
      <c r="L4" s="22">
        <v>-19</v>
      </c>
      <c r="M4" s="22">
        <v>-20</v>
      </c>
      <c r="N4" s="22">
        <v>-21</v>
      </c>
      <c r="O4" s="22">
        <v>-22</v>
      </c>
      <c r="P4" s="29">
        <v>-23</v>
      </c>
    </row>
    <row r="5" spans="2:18" ht="30" x14ac:dyDescent="0.2">
      <c r="B5" s="9"/>
      <c r="C5" s="13" t="s">
        <v>85</v>
      </c>
      <c r="D5" s="14"/>
      <c r="E5" s="18"/>
      <c r="F5" s="26" t="s">
        <v>95</v>
      </c>
      <c r="G5" s="20">
        <v>0.93</v>
      </c>
      <c r="H5" s="21">
        <v>0.72</v>
      </c>
      <c r="I5" s="20">
        <v>0.66</v>
      </c>
      <c r="J5" s="20">
        <v>0.6</v>
      </c>
      <c r="K5" s="21">
        <v>0.57999999999999996</v>
      </c>
      <c r="L5" s="20">
        <v>0.51</v>
      </c>
      <c r="M5" s="20">
        <v>0.55000000000000004</v>
      </c>
      <c r="N5" s="20">
        <v>0.57999999999999996</v>
      </c>
      <c r="O5" s="21">
        <v>0.6</v>
      </c>
      <c r="P5" s="27">
        <v>0.62</v>
      </c>
    </row>
    <row r="6" spans="2:18" ht="28.5" x14ac:dyDescent="0.2">
      <c r="B6" s="9"/>
      <c r="C6" s="13" t="s">
        <v>86</v>
      </c>
      <c r="D6" s="14"/>
      <c r="E6" s="18"/>
      <c r="F6" s="30" t="s">
        <v>96</v>
      </c>
      <c r="G6" s="23">
        <v>1</v>
      </c>
      <c r="H6" s="24">
        <v>1.1000000000000001</v>
      </c>
      <c r="I6" s="23">
        <v>1.1000000000000001</v>
      </c>
      <c r="J6" s="23">
        <v>1.2</v>
      </c>
      <c r="K6" s="24">
        <v>1.2</v>
      </c>
      <c r="L6" s="23">
        <v>1.3</v>
      </c>
      <c r="M6" s="23">
        <v>1.6</v>
      </c>
      <c r="N6" s="23">
        <v>1.8</v>
      </c>
      <c r="O6" s="24">
        <v>2.1</v>
      </c>
      <c r="P6" s="31">
        <v>2.2999999999999998</v>
      </c>
    </row>
    <row r="7" spans="2:18" ht="15" x14ac:dyDescent="0.2">
      <c r="B7" s="9"/>
      <c r="C7" s="13" t="s">
        <v>78</v>
      </c>
      <c r="D7" s="14"/>
      <c r="E7" s="18"/>
      <c r="F7" s="115"/>
      <c r="G7" s="116"/>
      <c r="H7" s="116"/>
      <c r="I7" s="116"/>
      <c r="J7" s="116"/>
      <c r="K7" s="116"/>
      <c r="L7" s="116"/>
      <c r="M7" s="116"/>
      <c r="N7" s="116"/>
      <c r="O7" s="116"/>
      <c r="P7" s="117"/>
    </row>
    <row r="8" spans="2:18" ht="15" x14ac:dyDescent="0.2">
      <c r="B8" s="9"/>
      <c r="C8" s="13">
        <v>190.8</v>
      </c>
      <c r="D8" s="14"/>
      <c r="E8" s="18"/>
      <c r="F8" s="122"/>
      <c r="G8" s="123"/>
      <c r="H8" s="123"/>
      <c r="I8" s="123"/>
      <c r="J8" s="123"/>
      <c r="K8" s="123"/>
      <c r="L8" s="123"/>
      <c r="M8" s="123"/>
      <c r="N8" s="123"/>
      <c r="O8" s="123"/>
      <c r="P8" s="124"/>
    </row>
    <row r="9" spans="2:18" ht="15" x14ac:dyDescent="0.2">
      <c r="B9" s="9"/>
      <c r="C9" s="118"/>
      <c r="D9" s="119"/>
      <c r="E9" s="18"/>
      <c r="F9" s="122"/>
      <c r="G9" s="123"/>
      <c r="H9" s="123"/>
      <c r="I9" s="123"/>
      <c r="J9" s="123"/>
      <c r="K9" s="123"/>
      <c r="L9" s="123"/>
      <c r="M9" s="123"/>
      <c r="N9" s="123"/>
      <c r="O9" s="123"/>
      <c r="P9" s="124"/>
    </row>
    <row r="10" spans="2:18" ht="15" x14ac:dyDescent="0.2">
      <c r="B10" s="10"/>
      <c r="C10" s="120"/>
      <c r="D10" s="121"/>
      <c r="E10" s="19"/>
      <c r="F10" s="125"/>
      <c r="G10" s="126"/>
      <c r="H10" s="126"/>
      <c r="I10" s="126"/>
      <c r="J10" s="126"/>
      <c r="K10" s="126"/>
      <c r="L10" s="126"/>
      <c r="M10" s="126"/>
      <c r="N10" s="126"/>
      <c r="O10" s="126"/>
      <c r="P10" s="127"/>
    </row>
    <row r="11" spans="2:18" ht="409.5" x14ac:dyDescent="0.2">
      <c r="B11" s="8" t="s">
        <v>97</v>
      </c>
      <c r="C11" s="11" t="s">
        <v>100</v>
      </c>
      <c r="D11" s="12"/>
      <c r="E11" s="15" t="s">
        <v>103</v>
      </c>
      <c r="F11" s="25" t="s">
        <v>90</v>
      </c>
      <c r="G11" s="128" t="s">
        <v>91</v>
      </c>
      <c r="H11" s="129"/>
      <c r="I11" s="129"/>
      <c r="J11" s="129"/>
      <c r="K11" s="129"/>
      <c r="L11" s="129"/>
      <c r="M11" s="129"/>
      <c r="N11" s="129"/>
      <c r="O11" s="129"/>
      <c r="P11" s="130"/>
    </row>
    <row r="12" spans="2:18" ht="15" x14ac:dyDescent="0.2">
      <c r="B12" s="9" t="s">
        <v>98</v>
      </c>
      <c r="C12" s="13"/>
      <c r="D12" s="14"/>
      <c r="E12" s="16"/>
      <c r="F12" s="26" t="s">
        <v>92</v>
      </c>
      <c r="G12" s="20">
        <v>34</v>
      </c>
      <c r="H12" s="21">
        <v>50</v>
      </c>
      <c r="I12" s="20">
        <v>67</v>
      </c>
      <c r="J12" s="20">
        <v>82</v>
      </c>
      <c r="K12" s="21">
        <v>97</v>
      </c>
      <c r="L12" s="20">
        <v>167</v>
      </c>
      <c r="M12" s="20">
        <v>307</v>
      </c>
      <c r="N12" s="20">
        <v>425</v>
      </c>
      <c r="O12" s="21">
        <v>532</v>
      </c>
      <c r="P12" s="27">
        <v>632</v>
      </c>
    </row>
    <row r="13" spans="2:18" ht="28.5" x14ac:dyDescent="0.2">
      <c r="B13" s="9" t="s">
        <v>99</v>
      </c>
      <c r="C13" s="13" t="s">
        <v>83</v>
      </c>
      <c r="D13" s="14"/>
      <c r="E13" s="17" t="s">
        <v>88</v>
      </c>
      <c r="F13" s="26" t="s">
        <v>93</v>
      </c>
      <c r="G13" s="20">
        <v>-34</v>
      </c>
      <c r="H13" s="21">
        <v>-61</v>
      </c>
      <c r="I13" s="20">
        <v>-90</v>
      </c>
      <c r="J13" s="20">
        <v>-115</v>
      </c>
      <c r="K13" s="21">
        <v>-142</v>
      </c>
      <c r="L13" s="20">
        <v>-264</v>
      </c>
      <c r="M13" s="20">
        <v>-529</v>
      </c>
      <c r="N13" s="20">
        <v>-847</v>
      </c>
      <c r="O13" s="21">
        <v>-1159</v>
      </c>
      <c r="P13" s="27">
        <v>-1462</v>
      </c>
    </row>
    <row r="14" spans="2:18" ht="60" x14ac:dyDescent="0.2">
      <c r="B14" s="9"/>
      <c r="C14" s="13" t="s">
        <v>101</v>
      </c>
      <c r="D14" s="14"/>
      <c r="E14" s="16" t="s">
        <v>104</v>
      </c>
      <c r="F14" s="28" t="s">
        <v>94</v>
      </c>
      <c r="G14" s="22">
        <v>-34</v>
      </c>
      <c r="H14" s="22">
        <v>-31</v>
      </c>
      <c r="I14" s="22">
        <v>-30</v>
      </c>
      <c r="J14" s="22">
        <v>-29</v>
      </c>
      <c r="K14" s="22">
        <v>-28</v>
      </c>
      <c r="L14" s="22">
        <v>-26</v>
      </c>
      <c r="M14" s="22">
        <v>-27</v>
      </c>
      <c r="N14" s="22">
        <v>-28</v>
      </c>
      <c r="O14" s="22">
        <v>-29</v>
      </c>
      <c r="P14" s="29">
        <v>-29</v>
      </c>
    </row>
    <row r="15" spans="2:18" ht="30" x14ac:dyDescent="0.2">
      <c r="B15" s="9"/>
      <c r="C15" s="13" t="s">
        <v>102</v>
      </c>
      <c r="D15" s="14"/>
      <c r="E15" s="18"/>
      <c r="F15" s="26" t="s">
        <v>95</v>
      </c>
      <c r="G15" s="20">
        <v>0.93</v>
      </c>
      <c r="H15" s="21">
        <v>0.83</v>
      </c>
      <c r="I15" s="20">
        <v>0.82</v>
      </c>
      <c r="J15" s="20">
        <v>0.79</v>
      </c>
      <c r="K15" s="21">
        <v>0.78</v>
      </c>
      <c r="L15" s="20">
        <v>0.72</v>
      </c>
      <c r="M15" s="20">
        <v>0.72</v>
      </c>
      <c r="N15" s="20">
        <v>0.77</v>
      </c>
      <c r="O15" s="21">
        <v>0.79</v>
      </c>
      <c r="P15" s="27">
        <v>0.8</v>
      </c>
    </row>
    <row r="16" spans="2:18" ht="28.5" x14ac:dyDescent="0.2">
      <c r="B16" s="9"/>
      <c r="C16" s="13" t="s">
        <v>86</v>
      </c>
      <c r="D16" s="14"/>
      <c r="E16" s="18"/>
      <c r="F16" s="30" t="s">
        <v>96</v>
      </c>
      <c r="G16" s="23">
        <v>1</v>
      </c>
      <c r="H16" s="24">
        <v>1.2</v>
      </c>
      <c r="I16" s="23">
        <v>1.3</v>
      </c>
      <c r="J16" s="23">
        <v>1.4</v>
      </c>
      <c r="K16" s="24">
        <v>1.5</v>
      </c>
      <c r="L16" s="23">
        <v>1.6</v>
      </c>
      <c r="M16" s="23">
        <v>1.7</v>
      </c>
      <c r="N16" s="23">
        <v>2</v>
      </c>
      <c r="O16" s="24">
        <v>2.2000000000000002</v>
      </c>
      <c r="P16" s="31">
        <v>2.2999999999999998</v>
      </c>
    </row>
    <row r="17" spans="2:16" ht="15" x14ac:dyDescent="0.2">
      <c r="B17" s="9"/>
      <c r="C17" s="13" t="s">
        <v>78</v>
      </c>
      <c r="D17" s="14"/>
      <c r="E17" s="18"/>
      <c r="F17" s="115"/>
      <c r="G17" s="116"/>
      <c r="H17" s="116"/>
      <c r="I17" s="116"/>
      <c r="J17" s="116"/>
      <c r="K17" s="116"/>
      <c r="L17" s="116"/>
      <c r="M17" s="116"/>
      <c r="N17" s="116"/>
      <c r="O17" s="116"/>
      <c r="P17" s="117"/>
    </row>
    <row r="18" spans="2:16" ht="15" x14ac:dyDescent="0.2">
      <c r="B18" s="9"/>
      <c r="C18" s="13">
        <v>197.2</v>
      </c>
      <c r="D18" s="14"/>
      <c r="E18" s="18"/>
      <c r="F18" s="122"/>
      <c r="G18" s="123"/>
      <c r="H18" s="123"/>
      <c r="I18" s="123"/>
      <c r="J18" s="123"/>
      <c r="K18" s="123"/>
      <c r="L18" s="123"/>
      <c r="M18" s="123"/>
      <c r="N18" s="123"/>
      <c r="O18" s="123"/>
      <c r="P18" s="124"/>
    </row>
    <row r="19" spans="2:16" ht="15" x14ac:dyDescent="0.2">
      <c r="B19" s="9"/>
      <c r="C19" s="118"/>
      <c r="D19" s="119"/>
      <c r="E19" s="18"/>
      <c r="F19" s="122"/>
      <c r="G19" s="123"/>
      <c r="H19" s="123"/>
      <c r="I19" s="123"/>
      <c r="J19" s="123"/>
      <c r="K19" s="123"/>
      <c r="L19" s="123"/>
      <c r="M19" s="123"/>
      <c r="N19" s="123"/>
      <c r="O19" s="123"/>
      <c r="P19" s="124"/>
    </row>
    <row r="20" spans="2:16" ht="15" x14ac:dyDescent="0.2">
      <c r="B20" s="10"/>
      <c r="C20" s="120"/>
      <c r="D20" s="121"/>
      <c r="E20" s="19"/>
      <c r="F20" s="125"/>
      <c r="G20" s="126"/>
      <c r="H20" s="126"/>
      <c r="I20" s="126"/>
      <c r="J20" s="126"/>
      <c r="K20" s="126"/>
      <c r="L20" s="126"/>
      <c r="M20" s="126"/>
      <c r="N20" s="126"/>
      <c r="O20" s="126"/>
      <c r="P20" s="127"/>
    </row>
    <row r="21" spans="2:16" ht="360" x14ac:dyDescent="0.2">
      <c r="B21" s="8" t="s">
        <v>105</v>
      </c>
      <c r="C21" s="11" t="s">
        <v>100</v>
      </c>
      <c r="D21" s="12"/>
      <c r="E21" s="15" t="s">
        <v>110</v>
      </c>
      <c r="F21" s="25" t="s">
        <v>90</v>
      </c>
      <c r="G21" s="128" t="s">
        <v>91</v>
      </c>
      <c r="H21" s="129"/>
      <c r="I21" s="129"/>
      <c r="J21" s="129"/>
      <c r="K21" s="129"/>
      <c r="L21" s="129"/>
      <c r="M21" s="129"/>
      <c r="N21" s="129"/>
      <c r="O21" s="129"/>
      <c r="P21" s="130"/>
    </row>
    <row r="22" spans="2:16" ht="30" x14ac:dyDescent="0.2">
      <c r="B22" s="9" t="s">
        <v>106</v>
      </c>
      <c r="C22" s="13"/>
      <c r="D22" s="14"/>
      <c r="E22" s="16"/>
      <c r="F22" s="26" t="s">
        <v>92</v>
      </c>
      <c r="G22" s="20">
        <v>28</v>
      </c>
      <c r="H22" s="21">
        <v>49</v>
      </c>
      <c r="I22" s="20">
        <v>66</v>
      </c>
      <c r="J22" s="20">
        <v>82</v>
      </c>
      <c r="K22" s="21">
        <v>98</v>
      </c>
      <c r="L22" s="20">
        <v>172</v>
      </c>
      <c r="M22" s="20">
        <v>323</v>
      </c>
      <c r="N22" s="20">
        <v>451</v>
      </c>
      <c r="O22" s="21">
        <v>561</v>
      </c>
      <c r="P22" s="27">
        <v>661</v>
      </c>
    </row>
    <row r="23" spans="2:16" ht="28.5" x14ac:dyDescent="0.2">
      <c r="B23" s="9" t="s">
        <v>107</v>
      </c>
      <c r="C23" s="13" t="s">
        <v>83</v>
      </c>
      <c r="D23" s="14"/>
      <c r="E23" s="17" t="s">
        <v>88</v>
      </c>
      <c r="F23" s="26" t="s">
        <v>93</v>
      </c>
      <c r="G23" s="20">
        <v>-32</v>
      </c>
      <c r="H23" s="21">
        <v>-59</v>
      </c>
      <c r="I23" s="20">
        <v>-80</v>
      </c>
      <c r="J23" s="20">
        <v>-108</v>
      </c>
      <c r="K23" s="21">
        <v>-132</v>
      </c>
      <c r="L23" s="20">
        <v>-251</v>
      </c>
      <c r="M23" s="20">
        <v>-492</v>
      </c>
      <c r="N23" s="20">
        <v>-774</v>
      </c>
      <c r="O23" s="21">
        <v>-1060</v>
      </c>
      <c r="P23" s="27">
        <v>-1335</v>
      </c>
    </row>
    <row r="24" spans="2:16" ht="30" x14ac:dyDescent="0.2">
      <c r="B24" s="9"/>
      <c r="C24" s="13" t="s">
        <v>101</v>
      </c>
      <c r="D24" s="14"/>
      <c r="E24" s="18"/>
      <c r="F24" s="28" t="s">
        <v>94</v>
      </c>
      <c r="G24" s="22">
        <v>-32</v>
      </c>
      <c r="H24" s="22">
        <v>-30</v>
      </c>
      <c r="I24" s="22">
        <v>-27</v>
      </c>
      <c r="J24" s="22">
        <v>-27</v>
      </c>
      <c r="K24" s="22">
        <v>-26</v>
      </c>
      <c r="L24" s="22">
        <v>-25</v>
      </c>
      <c r="M24" s="22">
        <v>-25</v>
      </c>
      <c r="N24" s="22">
        <v>-26</v>
      </c>
      <c r="O24" s="22">
        <v>-27</v>
      </c>
      <c r="P24" s="29">
        <v>-27</v>
      </c>
    </row>
    <row r="25" spans="2:16" ht="30" x14ac:dyDescent="0.2">
      <c r="B25" s="9"/>
      <c r="C25" s="13" t="s">
        <v>102</v>
      </c>
      <c r="D25" s="14"/>
      <c r="E25" s="18"/>
      <c r="F25" s="26" t="s">
        <v>95</v>
      </c>
      <c r="G25" s="20">
        <v>0.87</v>
      </c>
      <c r="H25" s="21">
        <v>0.81</v>
      </c>
      <c r="I25" s="20">
        <v>0.73</v>
      </c>
      <c r="J25" s="20">
        <v>0.74</v>
      </c>
      <c r="K25" s="21">
        <v>0.72</v>
      </c>
      <c r="L25" s="20">
        <v>0.69</v>
      </c>
      <c r="M25" s="20">
        <v>0.67</v>
      </c>
      <c r="N25" s="20">
        <v>0.7</v>
      </c>
      <c r="O25" s="21">
        <v>0.72</v>
      </c>
      <c r="P25" s="27">
        <v>0.73</v>
      </c>
    </row>
    <row r="26" spans="2:16" ht="30" x14ac:dyDescent="0.2">
      <c r="B26" s="9"/>
      <c r="C26" s="13" t="s">
        <v>108</v>
      </c>
      <c r="D26" s="14"/>
      <c r="E26" s="18"/>
      <c r="F26" s="30" t="s">
        <v>96</v>
      </c>
      <c r="G26" s="23">
        <v>1.1000000000000001</v>
      </c>
      <c r="H26" s="24">
        <v>1.2</v>
      </c>
      <c r="I26" s="23">
        <v>1.2</v>
      </c>
      <c r="J26" s="23">
        <v>1.3</v>
      </c>
      <c r="K26" s="24">
        <v>1.3</v>
      </c>
      <c r="L26" s="23">
        <v>1.5</v>
      </c>
      <c r="M26" s="23">
        <v>1.5</v>
      </c>
      <c r="N26" s="23">
        <v>1.7</v>
      </c>
      <c r="O26" s="24">
        <v>1.9</v>
      </c>
      <c r="P26" s="31">
        <v>2</v>
      </c>
    </row>
    <row r="27" spans="2:16" ht="30" x14ac:dyDescent="0.2">
      <c r="B27" s="9"/>
      <c r="C27" s="13" t="s">
        <v>109</v>
      </c>
      <c r="D27" s="14"/>
      <c r="E27" s="18"/>
      <c r="F27" s="115"/>
      <c r="G27" s="116"/>
      <c r="H27" s="116"/>
      <c r="I27" s="116"/>
      <c r="J27" s="116"/>
      <c r="K27" s="116"/>
      <c r="L27" s="116"/>
      <c r="M27" s="116"/>
      <c r="N27" s="116"/>
      <c r="O27" s="116"/>
      <c r="P27" s="117"/>
    </row>
    <row r="28" spans="2:16" ht="15" x14ac:dyDescent="0.2">
      <c r="B28" s="9"/>
      <c r="C28" s="13">
        <v>0</v>
      </c>
      <c r="D28" s="14"/>
      <c r="E28" s="18"/>
      <c r="F28" s="122"/>
      <c r="G28" s="123"/>
      <c r="H28" s="123"/>
      <c r="I28" s="123"/>
      <c r="J28" s="123"/>
      <c r="K28" s="123"/>
      <c r="L28" s="123"/>
      <c r="M28" s="123"/>
      <c r="N28" s="123"/>
      <c r="O28" s="123"/>
      <c r="P28" s="124"/>
    </row>
    <row r="29" spans="2:16" ht="15" x14ac:dyDescent="0.2">
      <c r="B29" s="9"/>
      <c r="C29" s="118"/>
      <c r="D29" s="119"/>
      <c r="E29" s="18"/>
      <c r="F29" s="122"/>
      <c r="G29" s="123"/>
      <c r="H29" s="123"/>
      <c r="I29" s="123"/>
      <c r="J29" s="123"/>
      <c r="K29" s="123"/>
      <c r="L29" s="123"/>
      <c r="M29" s="123"/>
      <c r="N29" s="123"/>
      <c r="O29" s="123"/>
      <c r="P29" s="124"/>
    </row>
    <row r="30" spans="2:16" ht="15" x14ac:dyDescent="0.2">
      <c r="B30" s="10"/>
      <c r="C30" s="120"/>
      <c r="D30" s="121"/>
      <c r="E30" s="19"/>
      <c r="F30" s="125"/>
      <c r="G30" s="126"/>
      <c r="H30" s="126"/>
      <c r="I30" s="126"/>
      <c r="J30" s="126"/>
      <c r="K30" s="126"/>
      <c r="L30" s="126"/>
      <c r="M30" s="126"/>
      <c r="N30" s="126"/>
      <c r="O30" s="126"/>
      <c r="P30" s="127"/>
    </row>
    <row r="31" spans="2:16" ht="409.5" x14ac:dyDescent="0.2">
      <c r="B31" s="8" t="s">
        <v>111</v>
      </c>
      <c r="C31" s="11" t="s">
        <v>100</v>
      </c>
      <c r="D31" s="12"/>
      <c r="E31" s="15" t="s">
        <v>113</v>
      </c>
      <c r="F31" s="25" t="s">
        <v>90</v>
      </c>
      <c r="G31" s="128" t="s">
        <v>91</v>
      </c>
      <c r="H31" s="129"/>
      <c r="I31" s="129"/>
      <c r="J31" s="129"/>
      <c r="K31" s="129"/>
      <c r="L31" s="129"/>
      <c r="M31" s="129"/>
      <c r="N31" s="129"/>
      <c r="O31" s="129"/>
      <c r="P31" s="130"/>
    </row>
    <row r="32" spans="2:16" ht="15" x14ac:dyDescent="0.2">
      <c r="B32" s="9" t="s">
        <v>98</v>
      </c>
      <c r="C32" s="13"/>
      <c r="D32" s="14"/>
      <c r="E32" s="16"/>
      <c r="F32" s="26" t="s">
        <v>92</v>
      </c>
      <c r="G32" s="20">
        <v>33</v>
      </c>
      <c r="H32" s="21">
        <v>52</v>
      </c>
      <c r="I32" s="20">
        <v>70</v>
      </c>
      <c r="J32" s="20">
        <v>86</v>
      </c>
      <c r="K32" s="21">
        <v>100</v>
      </c>
      <c r="L32" s="20">
        <v>164</v>
      </c>
      <c r="M32" s="20">
        <v>278</v>
      </c>
      <c r="N32" s="20">
        <v>384</v>
      </c>
      <c r="O32" s="21">
        <v>483</v>
      </c>
      <c r="P32" s="27">
        <v>594</v>
      </c>
    </row>
    <row r="33" spans="2:16" ht="28.5" x14ac:dyDescent="0.2">
      <c r="B33" s="9" t="s">
        <v>112</v>
      </c>
      <c r="C33" s="13" t="s">
        <v>83</v>
      </c>
      <c r="D33" s="14"/>
      <c r="E33" s="17" t="s">
        <v>88</v>
      </c>
      <c r="F33" s="26" t="s">
        <v>93</v>
      </c>
      <c r="G33" s="20">
        <v>-39</v>
      </c>
      <c r="H33" s="21">
        <v>-66</v>
      </c>
      <c r="I33" s="20">
        <v>-96</v>
      </c>
      <c r="J33" s="20">
        <v>-122</v>
      </c>
      <c r="K33" s="21">
        <v>-148</v>
      </c>
      <c r="L33" s="20">
        <v>-275</v>
      </c>
      <c r="M33" s="20">
        <v>-538</v>
      </c>
      <c r="N33" s="20">
        <v>-855</v>
      </c>
      <c r="O33" s="21">
        <v>-1168</v>
      </c>
      <c r="P33" s="27">
        <v>-1467</v>
      </c>
    </row>
    <row r="34" spans="2:16" ht="30" x14ac:dyDescent="0.2">
      <c r="B34" s="9"/>
      <c r="C34" s="13" t="s">
        <v>101</v>
      </c>
      <c r="D34" s="14"/>
      <c r="E34" s="18"/>
      <c r="F34" s="28" t="s">
        <v>94</v>
      </c>
      <c r="G34" s="22">
        <v>-39</v>
      </c>
      <c r="H34" s="22">
        <v>-33</v>
      </c>
      <c r="I34" s="22">
        <v>-32</v>
      </c>
      <c r="J34" s="22">
        <v>-31</v>
      </c>
      <c r="K34" s="22">
        <v>-30</v>
      </c>
      <c r="L34" s="22">
        <v>-28</v>
      </c>
      <c r="M34" s="22">
        <v>-27</v>
      </c>
      <c r="N34" s="22">
        <v>-29</v>
      </c>
      <c r="O34" s="22">
        <v>-29</v>
      </c>
      <c r="P34" s="29">
        <v>-29</v>
      </c>
    </row>
    <row r="35" spans="2:16" ht="30" x14ac:dyDescent="0.2">
      <c r="B35" s="9"/>
      <c r="C35" s="13" t="s">
        <v>102</v>
      </c>
      <c r="D35" s="14"/>
      <c r="E35" s="18"/>
      <c r="F35" s="26" t="s">
        <v>95</v>
      </c>
      <c r="G35" s="20">
        <v>1.06</v>
      </c>
      <c r="H35" s="21">
        <v>0.9</v>
      </c>
      <c r="I35" s="20">
        <v>0.87</v>
      </c>
      <c r="J35" s="20">
        <v>0.83</v>
      </c>
      <c r="K35" s="21">
        <v>0.81</v>
      </c>
      <c r="L35" s="20">
        <v>0.75</v>
      </c>
      <c r="M35" s="20">
        <v>0.73</v>
      </c>
      <c r="N35" s="20">
        <v>0.78</v>
      </c>
      <c r="O35" s="21">
        <v>0.8</v>
      </c>
      <c r="P35" s="27">
        <v>0.8</v>
      </c>
    </row>
    <row r="36" spans="2:16" ht="28.5" x14ac:dyDescent="0.2">
      <c r="B36" s="9"/>
      <c r="C36" s="13" t="s">
        <v>86</v>
      </c>
      <c r="D36" s="14"/>
      <c r="E36" s="18"/>
      <c r="F36" s="30" t="s">
        <v>96</v>
      </c>
      <c r="G36" s="23">
        <v>1.2</v>
      </c>
      <c r="H36" s="24">
        <v>1.3</v>
      </c>
      <c r="I36" s="23">
        <v>1.4</v>
      </c>
      <c r="J36" s="23">
        <v>1.4</v>
      </c>
      <c r="K36" s="24">
        <v>1.5</v>
      </c>
      <c r="L36" s="23">
        <v>1.7</v>
      </c>
      <c r="M36" s="23">
        <v>1.9</v>
      </c>
      <c r="N36" s="23">
        <v>2.2000000000000002</v>
      </c>
      <c r="O36" s="24">
        <v>2.4</v>
      </c>
      <c r="P36" s="31">
        <v>2.5</v>
      </c>
    </row>
    <row r="37" spans="2:16" ht="15" x14ac:dyDescent="0.2">
      <c r="B37" s="9"/>
      <c r="C37" s="13" t="s">
        <v>78</v>
      </c>
      <c r="D37" s="14"/>
      <c r="E37" s="18"/>
      <c r="F37" s="115"/>
      <c r="G37" s="116"/>
      <c r="H37" s="116"/>
      <c r="I37" s="116"/>
      <c r="J37" s="116"/>
      <c r="K37" s="116"/>
      <c r="L37" s="116"/>
      <c r="M37" s="116"/>
      <c r="N37" s="116"/>
      <c r="O37" s="116"/>
      <c r="P37" s="117"/>
    </row>
    <row r="38" spans="2:16" ht="15" x14ac:dyDescent="0.2">
      <c r="B38" s="9"/>
      <c r="C38" s="13">
        <v>190.1</v>
      </c>
      <c r="D38" s="14"/>
      <c r="E38" s="18"/>
      <c r="F38" s="122"/>
      <c r="G38" s="123"/>
      <c r="H38" s="123"/>
      <c r="I38" s="123"/>
      <c r="J38" s="123"/>
      <c r="K38" s="123"/>
      <c r="L38" s="123"/>
      <c r="M38" s="123"/>
      <c r="N38" s="123"/>
      <c r="O38" s="123"/>
      <c r="P38" s="124"/>
    </row>
    <row r="39" spans="2:16" ht="15" x14ac:dyDescent="0.2">
      <c r="B39" s="9"/>
      <c r="C39" s="118"/>
      <c r="D39" s="119"/>
      <c r="E39" s="18"/>
      <c r="F39" s="122"/>
      <c r="G39" s="123"/>
      <c r="H39" s="123"/>
      <c r="I39" s="123"/>
      <c r="J39" s="123"/>
      <c r="K39" s="123"/>
      <c r="L39" s="123"/>
      <c r="M39" s="123"/>
      <c r="N39" s="123"/>
      <c r="O39" s="123"/>
      <c r="P39" s="124"/>
    </row>
    <row r="40" spans="2:16" ht="15" x14ac:dyDescent="0.2">
      <c r="B40" s="10"/>
      <c r="C40" s="120"/>
      <c r="D40" s="121"/>
      <c r="E40" s="19"/>
      <c r="F40" s="125"/>
      <c r="G40" s="126"/>
      <c r="H40" s="126"/>
      <c r="I40" s="126"/>
      <c r="J40" s="126"/>
      <c r="K40" s="126"/>
      <c r="L40" s="126"/>
      <c r="M40" s="126"/>
      <c r="N40" s="126"/>
      <c r="O40" s="126"/>
      <c r="P40" s="127"/>
    </row>
    <row r="41" spans="2:16" ht="409.5" x14ac:dyDescent="0.2">
      <c r="B41" s="8" t="s">
        <v>114</v>
      </c>
      <c r="C41" s="11" t="s">
        <v>116</v>
      </c>
      <c r="D41" s="12"/>
      <c r="E41" s="15" t="s">
        <v>117</v>
      </c>
      <c r="F41" s="25" t="s">
        <v>90</v>
      </c>
      <c r="G41" s="128" t="s">
        <v>91</v>
      </c>
      <c r="H41" s="129"/>
      <c r="I41" s="129"/>
      <c r="J41" s="129"/>
      <c r="K41" s="129"/>
      <c r="L41" s="129"/>
      <c r="M41" s="129"/>
      <c r="N41" s="129"/>
      <c r="O41" s="129"/>
      <c r="P41" s="130"/>
    </row>
    <row r="42" spans="2:16" ht="15" x14ac:dyDescent="0.2">
      <c r="B42" s="9" t="s">
        <v>98</v>
      </c>
      <c r="C42" s="13"/>
      <c r="D42" s="14"/>
      <c r="E42" s="16"/>
      <c r="F42" s="26" t="s">
        <v>92</v>
      </c>
      <c r="G42" s="20">
        <v>29</v>
      </c>
      <c r="H42" s="21">
        <v>50</v>
      </c>
      <c r="I42" s="20">
        <v>67</v>
      </c>
      <c r="J42" s="20">
        <v>87</v>
      </c>
      <c r="K42" s="21">
        <v>103</v>
      </c>
      <c r="L42" s="20">
        <v>186</v>
      </c>
      <c r="M42" s="20">
        <v>336</v>
      </c>
      <c r="N42" s="20">
        <v>462</v>
      </c>
      <c r="O42" s="21">
        <v>574</v>
      </c>
      <c r="P42" s="27">
        <v>683</v>
      </c>
    </row>
    <row r="43" spans="2:16" ht="28.5" x14ac:dyDescent="0.2">
      <c r="B43" s="9" t="s">
        <v>115</v>
      </c>
      <c r="C43" s="13" t="s">
        <v>83</v>
      </c>
      <c r="D43" s="14"/>
      <c r="E43" s="17" t="s">
        <v>88</v>
      </c>
      <c r="F43" s="26" t="s">
        <v>93</v>
      </c>
      <c r="G43" s="20">
        <v>-35</v>
      </c>
      <c r="H43" s="21">
        <v>-63</v>
      </c>
      <c r="I43" s="20">
        <v>-89</v>
      </c>
      <c r="J43" s="20">
        <v>-116</v>
      </c>
      <c r="K43" s="21">
        <v>-140</v>
      </c>
      <c r="L43" s="20">
        <v>-291</v>
      </c>
      <c r="M43" s="20">
        <v>-605</v>
      </c>
      <c r="N43" s="20">
        <v>-964</v>
      </c>
      <c r="O43" s="21">
        <v>-1310</v>
      </c>
      <c r="P43" s="27">
        <v>-1642</v>
      </c>
    </row>
    <row r="44" spans="2:16" ht="30" x14ac:dyDescent="0.2">
      <c r="B44" s="9"/>
      <c r="C44" s="13" t="s">
        <v>101</v>
      </c>
      <c r="D44" s="14"/>
      <c r="E44" s="18"/>
      <c r="F44" s="28" t="s">
        <v>94</v>
      </c>
      <c r="G44" s="22">
        <v>-35</v>
      </c>
      <c r="H44" s="22">
        <v>-32</v>
      </c>
      <c r="I44" s="22">
        <v>-30</v>
      </c>
      <c r="J44" s="22">
        <v>-29</v>
      </c>
      <c r="K44" s="22">
        <v>-28</v>
      </c>
      <c r="L44" s="22">
        <v>-29</v>
      </c>
      <c r="M44" s="22">
        <v>-30</v>
      </c>
      <c r="N44" s="22">
        <v>-32</v>
      </c>
      <c r="O44" s="22">
        <v>-33</v>
      </c>
      <c r="P44" s="29">
        <v>-33</v>
      </c>
    </row>
    <row r="45" spans="2:16" ht="30" x14ac:dyDescent="0.2">
      <c r="B45" s="9"/>
      <c r="C45" s="13" t="s">
        <v>102</v>
      </c>
      <c r="D45" s="14"/>
      <c r="E45" s="18"/>
      <c r="F45" s="26" t="s">
        <v>95</v>
      </c>
      <c r="G45" s="20">
        <v>0.96</v>
      </c>
      <c r="H45" s="21">
        <v>0.86</v>
      </c>
      <c r="I45" s="20">
        <v>0.81</v>
      </c>
      <c r="J45" s="20">
        <v>0.79</v>
      </c>
      <c r="K45" s="21">
        <v>0.76</v>
      </c>
      <c r="L45" s="20">
        <v>0.79</v>
      </c>
      <c r="M45" s="20">
        <v>0.83</v>
      </c>
      <c r="N45" s="20">
        <v>0.88</v>
      </c>
      <c r="O45" s="21">
        <v>0.9</v>
      </c>
      <c r="P45" s="27">
        <v>0.9</v>
      </c>
    </row>
    <row r="46" spans="2:16" ht="28.5" x14ac:dyDescent="0.2">
      <c r="B46" s="9"/>
      <c r="C46" s="13" t="s">
        <v>86</v>
      </c>
      <c r="D46" s="14"/>
      <c r="E46" s="18"/>
      <c r="F46" s="30" t="s">
        <v>96</v>
      </c>
      <c r="G46" s="23">
        <v>1.2</v>
      </c>
      <c r="H46" s="24">
        <v>1.3</v>
      </c>
      <c r="I46" s="23">
        <v>1.3</v>
      </c>
      <c r="J46" s="23">
        <v>1.3</v>
      </c>
      <c r="K46" s="24">
        <v>1.4</v>
      </c>
      <c r="L46" s="23">
        <v>1.6</v>
      </c>
      <c r="M46" s="23">
        <v>1.8</v>
      </c>
      <c r="N46" s="23">
        <v>2.1</v>
      </c>
      <c r="O46" s="24">
        <v>2.2999999999999998</v>
      </c>
      <c r="P46" s="31">
        <v>2.4</v>
      </c>
    </row>
    <row r="47" spans="2:16" ht="15" x14ac:dyDescent="0.2">
      <c r="B47" s="9"/>
      <c r="C47" s="13" t="s">
        <v>78</v>
      </c>
      <c r="D47" s="14"/>
      <c r="E47" s="18"/>
      <c r="F47" s="115"/>
      <c r="G47" s="116"/>
      <c r="H47" s="116"/>
      <c r="I47" s="116"/>
      <c r="J47" s="116"/>
      <c r="K47" s="116"/>
      <c r="L47" s="116"/>
      <c r="M47" s="116"/>
      <c r="N47" s="116"/>
      <c r="O47" s="116"/>
      <c r="P47" s="117"/>
    </row>
    <row r="48" spans="2:16" ht="15" x14ac:dyDescent="0.2">
      <c r="B48" s="9"/>
      <c r="C48" s="13">
        <v>190.2</v>
      </c>
      <c r="D48" s="14"/>
      <c r="E48" s="18"/>
      <c r="F48" s="122"/>
      <c r="G48" s="123"/>
      <c r="H48" s="123"/>
      <c r="I48" s="123"/>
      <c r="J48" s="123"/>
      <c r="K48" s="123"/>
      <c r="L48" s="123"/>
      <c r="M48" s="123"/>
      <c r="N48" s="123"/>
      <c r="O48" s="123"/>
      <c r="P48" s="124"/>
    </row>
    <row r="49" spans="2:16" ht="15" x14ac:dyDescent="0.2">
      <c r="B49" s="9"/>
      <c r="C49" s="118"/>
      <c r="D49" s="119"/>
      <c r="E49" s="18"/>
      <c r="F49" s="122"/>
      <c r="G49" s="123"/>
      <c r="H49" s="123"/>
      <c r="I49" s="123"/>
      <c r="J49" s="123"/>
      <c r="K49" s="123"/>
      <c r="L49" s="123"/>
      <c r="M49" s="123"/>
      <c r="N49" s="123"/>
      <c r="O49" s="123"/>
      <c r="P49" s="124"/>
    </row>
    <row r="50" spans="2:16" ht="15" x14ac:dyDescent="0.2">
      <c r="B50" s="10"/>
      <c r="C50" s="120"/>
      <c r="D50" s="121"/>
      <c r="E50" s="19"/>
      <c r="F50" s="125"/>
      <c r="G50" s="126"/>
      <c r="H50" s="126"/>
      <c r="I50" s="126"/>
      <c r="J50" s="126"/>
      <c r="K50" s="126"/>
      <c r="L50" s="126"/>
      <c r="M50" s="126"/>
      <c r="N50" s="126"/>
      <c r="O50" s="126"/>
      <c r="P50" s="127"/>
    </row>
    <row r="51" spans="2:16" ht="409.5" x14ac:dyDescent="0.2">
      <c r="B51" s="8" t="s">
        <v>118</v>
      </c>
      <c r="C51" s="11" t="s">
        <v>100</v>
      </c>
      <c r="D51" s="12"/>
      <c r="E51" s="15" t="s">
        <v>120</v>
      </c>
      <c r="F51" s="25" t="s">
        <v>90</v>
      </c>
      <c r="G51" s="128" t="s">
        <v>91</v>
      </c>
      <c r="H51" s="129"/>
      <c r="I51" s="129"/>
      <c r="J51" s="129"/>
      <c r="K51" s="129"/>
      <c r="L51" s="129"/>
      <c r="M51" s="129"/>
      <c r="N51" s="129"/>
      <c r="O51" s="129"/>
      <c r="P51" s="130"/>
    </row>
    <row r="52" spans="2:16" ht="15" x14ac:dyDescent="0.2">
      <c r="B52" s="9" t="s">
        <v>98</v>
      </c>
      <c r="C52" s="13"/>
      <c r="D52" s="14"/>
      <c r="E52" s="16"/>
      <c r="F52" s="26" t="s">
        <v>92</v>
      </c>
      <c r="G52" s="20">
        <v>35</v>
      </c>
      <c r="H52" s="21">
        <v>55</v>
      </c>
      <c r="I52" s="20">
        <v>73</v>
      </c>
      <c r="J52" s="20">
        <v>90</v>
      </c>
      <c r="K52" s="21">
        <v>105</v>
      </c>
      <c r="L52" s="20">
        <v>174</v>
      </c>
      <c r="M52" s="20">
        <v>300</v>
      </c>
      <c r="N52" s="20">
        <v>413</v>
      </c>
      <c r="O52" s="21">
        <v>519</v>
      </c>
      <c r="P52" s="27">
        <v>623</v>
      </c>
    </row>
    <row r="53" spans="2:16" ht="28.5" x14ac:dyDescent="0.2">
      <c r="B53" s="9" t="s">
        <v>119</v>
      </c>
      <c r="C53" s="13" t="s">
        <v>83</v>
      </c>
      <c r="D53" s="14"/>
      <c r="E53" s="17" t="s">
        <v>88</v>
      </c>
      <c r="F53" s="26" t="s">
        <v>93</v>
      </c>
      <c r="G53" s="20">
        <v>-38</v>
      </c>
      <c r="H53" s="21">
        <v>-66</v>
      </c>
      <c r="I53" s="20">
        <v>-94</v>
      </c>
      <c r="J53" s="20">
        <v>-121</v>
      </c>
      <c r="K53" s="21">
        <v>-146</v>
      </c>
      <c r="L53" s="20">
        <v>-270</v>
      </c>
      <c r="M53" s="20">
        <v>-535</v>
      </c>
      <c r="N53" s="20">
        <v>-856</v>
      </c>
      <c r="O53" s="21">
        <v>-1170</v>
      </c>
      <c r="P53" s="27">
        <v>-1470</v>
      </c>
    </row>
    <row r="54" spans="2:16" ht="30" x14ac:dyDescent="0.2">
      <c r="B54" s="9"/>
      <c r="C54" s="13" t="s">
        <v>101</v>
      </c>
      <c r="D54" s="14"/>
      <c r="E54" s="18"/>
      <c r="F54" s="28" t="s">
        <v>94</v>
      </c>
      <c r="G54" s="22">
        <v>-38</v>
      </c>
      <c r="H54" s="22">
        <v>-33</v>
      </c>
      <c r="I54" s="22">
        <v>-31</v>
      </c>
      <c r="J54" s="22">
        <v>-30</v>
      </c>
      <c r="K54" s="22">
        <v>-29</v>
      </c>
      <c r="L54" s="22">
        <v>-27</v>
      </c>
      <c r="M54" s="22">
        <v>-27</v>
      </c>
      <c r="N54" s="22">
        <v>-29</v>
      </c>
      <c r="O54" s="22">
        <v>-29</v>
      </c>
      <c r="P54" s="29">
        <v>-29</v>
      </c>
    </row>
    <row r="55" spans="2:16" ht="30" x14ac:dyDescent="0.2">
      <c r="B55" s="9"/>
      <c r="C55" s="13" t="s">
        <v>102</v>
      </c>
      <c r="D55" s="14"/>
      <c r="E55" s="18"/>
      <c r="F55" s="26" t="s">
        <v>95</v>
      </c>
      <c r="G55" s="20">
        <v>1.04</v>
      </c>
      <c r="H55" s="21">
        <v>0.9</v>
      </c>
      <c r="I55" s="20">
        <v>0.85</v>
      </c>
      <c r="J55" s="20">
        <v>0.83</v>
      </c>
      <c r="K55" s="21">
        <v>0.8</v>
      </c>
      <c r="L55" s="20">
        <v>0.74</v>
      </c>
      <c r="M55" s="20">
        <v>0.73</v>
      </c>
      <c r="N55" s="20">
        <v>0.78</v>
      </c>
      <c r="O55" s="21">
        <v>0.8</v>
      </c>
      <c r="P55" s="27">
        <v>0.8</v>
      </c>
    </row>
    <row r="56" spans="2:16" ht="28.5" x14ac:dyDescent="0.2">
      <c r="B56" s="9"/>
      <c r="C56" s="13" t="s">
        <v>86</v>
      </c>
      <c r="D56" s="14"/>
      <c r="E56" s="18"/>
      <c r="F56" s="30" t="s">
        <v>96</v>
      </c>
      <c r="G56" s="23">
        <v>1.1000000000000001</v>
      </c>
      <c r="H56" s="24">
        <v>1.2</v>
      </c>
      <c r="I56" s="23">
        <v>1.3</v>
      </c>
      <c r="J56" s="23">
        <v>1.3</v>
      </c>
      <c r="K56" s="24">
        <v>1.4</v>
      </c>
      <c r="L56" s="23">
        <v>1.6</v>
      </c>
      <c r="M56" s="23">
        <v>1.8</v>
      </c>
      <c r="N56" s="23">
        <v>2.1</v>
      </c>
      <c r="O56" s="24">
        <v>2.2999999999999998</v>
      </c>
      <c r="P56" s="31">
        <v>2.4</v>
      </c>
    </row>
    <row r="57" spans="2:16" ht="15" x14ac:dyDescent="0.2">
      <c r="B57" s="9"/>
      <c r="C57" s="13" t="s">
        <v>78</v>
      </c>
      <c r="D57" s="14"/>
      <c r="E57" s="18"/>
      <c r="F57" s="115"/>
      <c r="G57" s="116"/>
      <c r="H57" s="116"/>
      <c r="I57" s="116"/>
      <c r="J57" s="116"/>
      <c r="K57" s="116"/>
      <c r="L57" s="116"/>
      <c r="M57" s="116"/>
      <c r="N57" s="116"/>
      <c r="O57" s="116"/>
      <c r="P57" s="117"/>
    </row>
    <row r="58" spans="2:16" ht="15" x14ac:dyDescent="0.2">
      <c r="B58" s="9"/>
      <c r="C58" s="13">
        <v>192.7</v>
      </c>
      <c r="D58" s="14"/>
      <c r="E58" s="18"/>
      <c r="F58" s="122"/>
      <c r="G58" s="123"/>
      <c r="H58" s="123"/>
      <c r="I58" s="123"/>
      <c r="J58" s="123"/>
      <c r="K58" s="123"/>
      <c r="L58" s="123"/>
      <c r="M58" s="123"/>
      <c r="N58" s="123"/>
      <c r="O58" s="123"/>
      <c r="P58" s="124"/>
    </row>
    <row r="59" spans="2:16" ht="15" x14ac:dyDescent="0.2">
      <c r="B59" s="9"/>
      <c r="C59" s="118"/>
      <c r="D59" s="119"/>
      <c r="E59" s="18"/>
      <c r="F59" s="122"/>
      <c r="G59" s="123"/>
      <c r="H59" s="123"/>
      <c r="I59" s="123"/>
      <c r="J59" s="123"/>
      <c r="K59" s="123"/>
      <c r="L59" s="123"/>
      <c r="M59" s="123"/>
      <c r="N59" s="123"/>
      <c r="O59" s="123"/>
      <c r="P59" s="124"/>
    </row>
    <row r="60" spans="2:16" ht="15" x14ac:dyDescent="0.2">
      <c r="B60" s="10"/>
      <c r="C60" s="120"/>
      <c r="D60" s="121"/>
      <c r="E60" s="19"/>
      <c r="F60" s="125"/>
      <c r="G60" s="126"/>
      <c r="H60" s="126"/>
      <c r="I60" s="126"/>
      <c r="J60" s="126"/>
      <c r="K60" s="126"/>
      <c r="L60" s="126"/>
      <c r="M60" s="126"/>
      <c r="N60" s="126"/>
      <c r="O60" s="126"/>
      <c r="P60" s="127"/>
    </row>
    <row r="61" spans="2:16" ht="409.5" x14ac:dyDescent="0.2">
      <c r="B61" s="8" t="s">
        <v>121</v>
      </c>
      <c r="C61" s="11" t="s">
        <v>100</v>
      </c>
      <c r="D61" s="12"/>
      <c r="E61" s="15" t="s">
        <v>123</v>
      </c>
      <c r="F61" s="25" t="s">
        <v>90</v>
      </c>
      <c r="G61" s="128" t="s">
        <v>91</v>
      </c>
      <c r="H61" s="129"/>
      <c r="I61" s="129"/>
      <c r="J61" s="129"/>
      <c r="K61" s="129"/>
      <c r="L61" s="129"/>
      <c r="M61" s="129"/>
      <c r="N61" s="129"/>
      <c r="O61" s="129"/>
      <c r="P61" s="130"/>
    </row>
    <row r="62" spans="2:16" ht="15" x14ac:dyDescent="0.2">
      <c r="B62" s="9" t="s">
        <v>98</v>
      </c>
      <c r="C62" s="13"/>
      <c r="D62" s="14"/>
      <c r="E62" s="16"/>
      <c r="F62" s="26" t="s">
        <v>92</v>
      </c>
      <c r="G62" s="20">
        <v>33</v>
      </c>
      <c r="H62" s="21">
        <v>52</v>
      </c>
      <c r="I62" s="20">
        <v>71</v>
      </c>
      <c r="J62" s="20">
        <v>89</v>
      </c>
      <c r="K62" s="21">
        <v>107</v>
      </c>
      <c r="L62" s="20">
        <v>180</v>
      </c>
      <c r="M62" s="20">
        <v>310</v>
      </c>
      <c r="N62" s="20">
        <v>427</v>
      </c>
      <c r="O62" s="21">
        <v>536</v>
      </c>
      <c r="P62" s="27">
        <v>639</v>
      </c>
    </row>
    <row r="63" spans="2:16" ht="28.5" x14ac:dyDescent="0.2">
      <c r="B63" s="9" t="s">
        <v>122</v>
      </c>
      <c r="C63" s="13" t="s">
        <v>83</v>
      </c>
      <c r="D63" s="14"/>
      <c r="E63" s="17" t="s">
        <v>88</v>
      </c>
      <c r="F63" s="26" t="s">
        <v>93</v>
      </c>
      <c r="G63" s="20">
        <v>-38</v>
      </c>
      <c r="H63" s="21">
        <v>-65</v>
      </c>
      <c r="I63" s="20">
        <v>-94</v>
      </c>
      <c r="J63" s="20">
        <v>-121</v>
      </c>
      <c r="K63" s="21">
        <v>-147</v>
      </c>
      <c r="L63" s="20">
        <v>-274</v>
      </c>
      <c r="M63" s="20">
        <v>-533</v>
      </c>
      <c r="N63" s="20">
        <v>-850</v>
      </c>
      <c r="O63" s="21">
        <v>-1163</v>
      </c>
      <c r="P63" s="27">
        <v>-1472</v>
      </c>
    </row>
    <row r="64" spans="2:16" ht="45" x14ac:dyDescent="0.2">
      <c r="B64" s="9"/>
      <c r="C64" s="13" t="s">
        <v>101</v>
      </c>
      <c r="D64" s="14"/>
      <c r="E64" s="16" t="s">
        <v>124</v>
      </c>
      <c r="F64" s="28" t="s">
        <v>94</v>
      </c>
      <c r="G64" s="22">
        <v>-38</v>
      </c>
      <c r="H64" s="22">
        <v>-33</v>
      </c>
      <c r="I64" s="22">
        <v>-31</v>
      </c>
      <c r="J64" s="22">
        <v>-30</v>
      </c>
      <c r="K64" s="22">
        <v>-29</v>
      </c>
      <c r="L64" s="22">
        <v>-27</v>
      </c>
      <c r="M64" s="22">
        <v>-27</v>
      </c>
      <c r="N64" s="22">
        <v>-28</v>
      </c>
      <c r="O64" s="22">
        <v>-29</v>
      </c>
      <c r="P64" s="29">
        <v>-29</v>
      </c>
    </row>
    <row r="65" spans="2:16" ht="30" x14ac:dyDescent="0.2">
      <c r="B65" s="9"/>
      <c r="C65" s="13" t="s">
        <v>102</v>
      </c>
      <c r="D65" s="14"/>
      <c r="E65" s="18"/>
      <c r="F65" s="26" t="s">
        <v>95</v>
      </c>
      <c r="G65" s="20">
        <v>1.04</v>
      </c>
      <c r="H65" s="21">
        <v>0.89</v>
      </c>
      <c r="I65" s="20">
        <v>0.85</v>
      </c>
      <c r="J65" s="20">
        <v>0.83</v>
      </c>
      <c r="K65" s="21">
        <v>0.8</v>
      </c>
      <c r="L65" s="20">
        <v>0.75</v>
      </c>
      <c r="M65" s="20">
        <v>0.73</v>
      </c>
      <c r="N65" s="20">
        <v>0.77</v>
      </c>
      <c r="O65" s="21">
        <v>0.79</v>
      </c>
      <c r="P65" s="27">
        <v>0.8</v>
      </c>
    </row>
    <row r="66" spans="2:16" ht="28.5" x14ac:dyDescent="0.2">
      <c r="B66" s="9"/>
      <c r="C66" s="13" t="s">
        <v>86</v>
      </c>
      <c r="D66" s="14"/>
      <c r="E66" s="18"/>
      <c r="F66" s="30" t="s">
        <v>96</v>
      </c>
      <c r="G66" s="23">
        <v>1.2</v>
      </c>
      <c r="H66" s="24">
        <v>1.3</v>
      </c>
      <c r="I66" s="23">
        <v>1.3</v>
      </c>
      <c r="J66" s="23">
        <v>1.4</v>
      </c>
      <c r="K66" s="24">
        <v>1.4</v>
      </c>
      <c r="L66" s="23">
        <v>1.5</v>
      </c>
      <c r="M66" s="23">
        <v>1.7</v>
      </c>
      <c r="N66" s="23">
        <v>2</v>
      </c>
      <c r="O66" s="24">
        <v>2.2000000000000002</v>
      </c>
      <c r="P66" s="31">
        <v>2.2999999999999998</v>
      </c>
    </row>
    <row r="67" spans="2:16" ht="15" x14ac:dyDescent="0.2">
      <c r="B67" s="9"/>
      <c r="C67" s="13" t="s">
        <v>78</v>
      </c>
      <c r="D67" s="14"/>
      <c r="E67" s="18"/>
      <c r="F67" s="115"/>
      <c r="G67" s="116"/>
      <c r="H67" s="116"/>
      <c r="I67" s="116"/>
      <c r="J67" s="116"/>
      <c r="K67" s="116"/>
      <c r="L67" s="116"/>
      <c r="M67" s="116"/>
      <c r="N67" s="116"/>
      <c r="O67" s="116"/>
      <c r="P67" s="117"/>
    </row>
    <row r="68" spans="2:16" ht="15" x14ac:dyDescent="0.2">
      <c r="B68" s="9"/>
      <c r="C68" s="13">
        <v>191.9</v>
      </c>
      <c r="D68" s="14"/>
      <c r="E68" s="18"/>
      <c r="F68" s="122"/>
      <c r="G68" s="123"/>
      <c r="H68" s="123"/>
      <c r="I68" s="123"/>
      <c r="J68" s="123"/>
      <c r="K68" s="123"/>
      <c r="L68" s="123"/>
      <c r="M68" s="123"/>
      <c r="N68" s="123"/>
      <c r="O68" s="123"/>
      <c r="P68" s="124"/>
    </row>
    <row r="69" spans="2:16" ht="15" x14ac:dyDescent="0.2">
      <c r="B69" s="9"/>
      <c r="C69" s="118"/>
      <c r="D69" s="119"/>
      <c r="E69" s="18"/>
      <c r="F69" s="122"/>
      <c r="G69" s="123"/>
      <c r="H69" s="123"/>
      <c r="I69" s="123"/>
      <c r="J69" s="123"/>
      <c r="K69" s="123"/>
      <c r="L69" s="123"/>
      <c r="M69" s="123"/>
      <c r="N69" s="123"/>
      <c r="O69" s="123"/>
      <c r="P69" s="124"/>
    </row>
    <row r="70" spans="2:16" ht="15" x14ac:dyDescent="0.2">
      <c r="B70" s="10"/>
      <c r="C70" s="120"/>
      <c r="D70" s="121"/>
      <c r="E70" s="19"/>
      <c r="F70" s="125"/>
      <c r="G70" s="126"/>
      <c r="H70" s="126"/>
      <c r="I70" s="126"/>
      <c r="J70" s="126"/>
      <c r="K70" s="126"/>
      <c r="L70" s="126"/>
      <c r="M70" s="126"/>
      <c r="N70" s="126"/>
      <c r="O70" s="126"/>
      <c r="P70" s="127"/>
    </row>
    <row r="71" spans="2:16" ht="240" x14ac:dyDescent="0.2">
      <c r="B71" s="8" t="s">
        <v>125</v>
      </c>
      <c r="C71" s="11" t="s">
        <v>100</v>
      </c>
      <c r="D71" s="12"/>
      <c r="E71" s="15" t="s">
        <v>128</v>
      </c>
      <c r="F71" s="25" t="s">
        <v>90</v>
      </c>
      <c r="G71" s="128" t="s">
        <v>91</v>
      </c>
      <c r="H71" s="129"/>
      <c r="I71" s="129"/>
      <c r="J71" s="129"/>
      <c r="K71" s="129"/>
      <c r="L71" s="129"/>
      <c r="M71" s="129"/>
      <c r="N71" s="129"/>
      <c r="O71" s="129"/>
      <c r="P71" s="130"/>
    </row>
    <row r="72" spans="2:16" ht="30" x14ac:dyDescent="0.2">
      <c r="B72" s="9" t="s">
        <v>106</v>
      </c>
      <c r="C72" s="13"/>
      <c r="D72" s="14"/>
      <c r="E72" s="16"/>
      <c r="F72" s="26" t="s">
        <v>92</v>
      </c>
      <c r="G72" s="20">
        <v>36</v>
      </c>
      <c r="H72" s="21">
        <v>57</v>
      </c>
      <c r="I72" s="20">
        <v>76</v>
      </c>
      <c r="J72" s="20">
        <v>93</v>
      </c>
      <c r="K72" s="21">
        <v>108</v>
      </c>
      <c r="L72" s="20">
        <v>182</v>
      </c>
      <c r="M72" s="20">
        <v>323</v>
      </c>
      <c r="N72" s="20">
        <v>443</v>
      </c>
      <c r="O72" s="21">
        <v>545</v>
      </c>
      <c r="P72" s="27">
        <v>639</v>
      </c>
    </row>
    <row r="73" spans="2:16" ht="28.5" x14ac:dyDescent="0.2">
      <c r="B73" s="9" t="s">
        <v>107</v>
      </c>
      <c r="C73" s="13" t="s">
        <v>83</v>
      </c>
      <c r="D73" s="14"/>
      <c r="E73" s="17" t="s">
        <v>88</v>
      </c>
      <c r="F73" s="26" t="s">
        <v>93</v>
      </c>
      <c r="G73" s="20">
        <v>-44</v>
      </c>
      <c r="H73" s="21">
        <v>-72</v>
      </c>
      <c r="I73" s="20">
        <v>-100</v>
      </c>
      <c r="J73" s="20">
        <v>-126</v>
      </c>
      <c r="K73" s="21">
        <v>-150</v>
      </c>
      <c r="L73" s="20">
        <v>-271</v>
      </c>
      <c r="M73" s="20">
        <v>-528</v>
      </c>
      <c r="N73" s="20">
        <v>-829</v>
      </c>
      <c r="O73" s="21">
        <v>-1131</v>
      </c>
      <c r="P73" s="27">
        <v>-1406</v>
      </c>
    </row>
    <row r="74" spans="2:16" ht="30" x14ac:dyDescent="0.2">
      <c r="B74" s="9"/>
      <c r="C74" s="13" t="s">
        <v>126</v>
      </c>
      <c r="D74" s="14"/>
      <c r="E74" s="16" t="s">
        <v>129</v>
      </c>
      <c r="F74" s="28" t="s">
        <v>94</v>
      </c>
      <c r="G74" s="22">
        <v>-44</v>
      </c>
      <c r="H74" s="22">
        <v>-36</v>
      </c>
      <c r="I74" s="22">
        <v>-33</v>
      </c>
      <c r="J74" s="22">
        <v>-32</v>
      </c>
      <c r="K74" s="22">
        <v>-30</v>
      </c>
      <c r="L74" s="22">
        <v>-27</v>
      </c>
      <c r="M74" s="22">
        <v>-26</v>
      </c>
      <c r="N74" s="22">
        <v>-28</v>
      </c>
      <c r="O74" s="22">
        <v>-28</v>
      </c>
      <c r="P74" s="29">
        <v>-28</v>
      </c>
    </row>
    <row r="75" spans="2:16" ht="30" x14ac:dyDescent="0.2">
      <c r="B75" s="9"/>
      <c r="C75" s="13" t="s">
        <v>102</v>
      </c>
      <c r="D75" s="14"/>
      <c r="E75" s="18"/>
      <c r="F75" s="26" t="s">
        <v>95</v>
      </c>
      <c r="G75" s="20">
        <v>1.2</v>
      </c>
      <c r="H75" s="21">
        <v>0.98</v>
      </c>
      <c r="I75" s="20">
        <v>0.91</v>
      </c>
      <c r="J75" s="20">
        <v>0.86</v>
      </c>
      <c r="K75" s="21">
        <v>0.82</v>
      </c>
      <c r="L75" s="20">
        <v>0.74</v>
      </c>
      <c r="M75" s="20">
        <v>0.72</v>
      </c>
      <c r="N75" s="20">
        <v>0.75</v>
      </c>
      <c r="O75" s="21">
        <v>0.77</v>
      </c>
      <c r="P75" s="27">
        <v>0.77</v>
      </c>
    </row>
    <row r="76" spans="2:16" ht="30" x14ac:dyDescent="0.2">
      <c r="B76" s="9"/>
      <c r="C76" s="13" t="s">
        <v>108</v>
      </c>
      <c r="D76" s="14"/>
      <c r="E76" s="18"/>
      <c r="F76" s="30" t="s">
        <v>96</v>
      </c>
      <c r="G76" s="23">
        <v>1.2</v>
      </c>
      <c r="H76" s="24">
        <v>1.3</v>
      </c>
      <c r="I76" s="23">
        <v>1.3</v>
      </c>
      <c r="J76" s="23">
        <v>1.4</v>
      </c>
      <c r="K76" s="24">
        <v>1.4</v>
      </c>
      <c r="L76" s="23">
        <v>1.5</v>
      </c>
      <c r="M76" s="23">
        <v>1.6</v>
      </c>
      <c r="N76" s="23">
        <v>1.9</v>
      </c>
      <c r="O76" s="24">
        <v>2.1</v>
      </c>
      <c r="P76" s="31">
        <v>2.2000000000000002</v>
      </c>
    </row>
    <row r="77" spans="2:16" ht="30" x14ac:dyDescent="0.2">
      <c r="B77" s="9"/>
      <c r="C77" s="13" t="s">
        <v>127</v>
      </c>
      <c r="D77" s="14"/>
      <c r="E77" s="18"/>
      <c r="F77" s="115"/>
      <c r="G77" s="116"/>
      <c r="H77" s="116"/>
      <c r="I77" s="116"/>
      <c r="J77" s="116"/>
      <c r="K77" s="116"/>
      <c r="L77" s="116"/>
      <c r="M77" s="116"/>
      <c r="N77" s="116"/>
      <c r="O77" s="116"/>
      <c r="P77" s="117"/>
    </row>
    <row r="78" spans="2:16" ht="15" x14ac:dyDescent="0.2">
      <c r="B78" s="9"/>
      <c r="C78" s="13">
        <v>0</v>
      </c>
      <c r="D78" s="14"/>
      <c r="E78" s="18"/>
      <c r="F78" s="122"/>
      <c r="G78" s="123"/>
      <c r="H78" s="123"/>
      <c r="I78" s="123"/>
      <c r="J78" s="123"/>
      <c r="K78" s="123"/>
      <c r="L78" s="123"/>
      <c r="M78" s="123"/>
      <c r="N78" s="123"/>
      <c r="O78" s="123"/>
      <c r="P78" s="124"/>
    </row>
    <row r="79" spans="2:16" ht="15" x14ac:dyDescent="0.2">
      <c r="B79" s="9"/>
      <c r="C79" s="118"/>
      <c r="D79" s="119"/>
      <c r="E79" s="18"/>
      <c r="F79" s="122"/>
      <c r="G79" s="123"/>
      <c r="H79" s="123"/>
      <c r="I79" s="123"/>
      <c r="J79" s="123"/>
      <c r="K79" s="123"/>
      <c r="L79" s="123"/>
      <c r="M79" s="123"/>
      <c r="N79" s="123"/>
      <c r="O79" s="123"/>
      <c r="P79" s="124"/>
    </row>
    <row r="80" spans="2:16" ht="15" x14ac:dyDescent="0.2">
      <c r="B80" s="10"/>
      <c r="C80" s="120"/>
      <c r="D80" s="121"/>
      <c r="E80" s="19"/>
      <c r="F80" s="125"/>
      <c r="G80" s="126"/>
      <c r="H80" s="126"/>
      <c r="I80" s="126"/>
      <c r="J80" s="126"/>
      <c r="K80" s="126"/>
      <c r="L80" s="126"/>
      <c r="M80" s="126"/>
      <c r="N80" s="126"/>
      <c r="O80" s="126"/>
      <c r="P80" s="127"/>
    </row>
    <row r="81" spans="2:16" ht="409.5" x14ac:dyDescent="0.2">
      <c r="B81" s="8" t="s">
        <v>130</v>
      </c>
      <c r="C81" s="11" t="s">
        <v>116</v>
      </c>
      <c r="D81" s="12"/>
      <c r="E81" s="15" t="s">
        <v>132</v>
      </c>
      <c r="F81" s="25" t="s">
        <v>90</v>
      </c>
      <c r="G81" s="128" t="s">
        <v>91</v>
      </c>
      <c r="H81" s="129"/>
      <c r="I81" s="129"/>
      <c r="J81" s="129"/>
      <c r="K81" s="129"/>
      <c r="L81" s="129"/>
      <c r="M81" s="129"/>
      <c r="N81" s="129"/>
      <c r="O81" s="129"/>
      <c r="P81" s="130"/>
    </row>
    <row r="82" spans="2:16" ht="30" x14ac:dyDescent="0.2">
      <c r="B82" s="9" t="s">
        <v>80</v>
      </c>
      <c r="C82" s="13"/>
      <c r="D82" s="14"/>
      <c r="E82" s="16"/>
      <c r="F82" s="26" t="s">
        <v>92</v>
      </c>
      <c r="G82" s="20">
        <v>26</v>
      </c>
      <c r="H82" s="21">
        <v>48</v>
      </c>
      <c r="I82" s="20">
        <v>68</v>
      </c>
      <c r="J82" s="20">
        <v>91</v>
      </c>
      <c r="K82" s="21">
        <v>109</v>
      </c>
      <c r="L82" s="20">
        <v>200</v>
      </c>
      <c r="M82" s="20">
        <v>371</v>
      </c>
      <c r="N82" s="20">
        <v>505</v>
      </c>
      <c r="O82" s="21">
        <v>618</v>
      </c>
      <c r="P82" s="27">
        <v>726</v>
      </c>
    </row>
    <row r="83" spans="2:16" ht="28.5" x14ac:dyDescent="0.2">
      <c r="B83" s="9" t="s">
        <v>131</v>
      </c>
      <c r="C83" s="13" t="s">
        <v>83</v>
      </c>
      <c r="D83" s="14"/>
      <c r="E83" s="17" t="s">
        <v>88</v>
      </c>
      <c r="F83" s="26" t="s">
        <v>93</v>
      </c>
      <c r="G83" s="20">
        <v>-30</v>
      </c>
      <c r="H83" s="21">
        <v>-51</v>
      </c>
      <c r="I83" s="20">
        <v>-72</v>
      </c>
      <c r="J83" s="20">
        <v>-91</v>
      </c>
      <c r="K83" s="21">
        <v>-111</v>
      </c>
      <c r="L83" s="20">
        <v>-239</v>
      </c>
      <c r="M83" s="20">
        <v>-543</v>
      </c>
      <c r="N83" s="20">
        <v>-916</v>
      </c>
      <c r="O83" s="21">
        <v>-1251</v>
      </c>
      <c r="P83" s="27">
        <v>-1574</v>
      </c>
    </row>
    <row r="84" spans="2:16" ht="30" x14ac:dyDescent="0.2">
      <c r="B84" s="9"/>
      <c r="C84" s="13" t="s">
        <v>84</v>
      </c>
      <c r="D84" s="14"/>
      <c r="E84" s="18"/>
      <c r="F84" s="28" t="s">
        <v>94</v>
      </c>
      <c r="G84" s="22">
        <v>-30</v>
      </c>
      <c r="H84" s="22">
        <v>-26</v>
      </c>
      <c r="I84" s="22">
        <v>-24</v>
      </c>
      <c r="J84" s="22">
        <v>-23</v>
      </c>
      <c r="K84" s="22">
        <v>-22</v>
      </c>
      <c r="L84" s="22">
        <v>-24</v>
      </c>
      <c r="M84" s="22">
        <v>-27</v>
      </c>
      <c r="N84" s="22">
        <v>-31</v>
      </c>
      <c r="O84" s="22">
        <v>-31</v>
      </c>
      <c r="P84" s="29">
        <v>-32</v>
      </c>
    </row>
    <row r="85" spans="2:16" ht="30" x14ac:dyDescent="0.2">
      <c r="B85" s="9"/>
      <c r="C85" s="13" t="s">
        <v>85</v>
      </c>
      <c r="D85" s="14"/>
      <c r="E85" s="18"/>
      <c r="F85" s="26" t="s">
        <v>95</v>
      </c>
      <c r="G85" s="20">
        <v>0.82</v>
      </c>
      <c r="H85" s="21">
        <v>0.7</v>
      </c>
      <c r="I85" s="20">
        <v>0.66</v>
      </c>
      <c r="J85" s="20">
        <v>0.62</v>
      </c>
      <c r="K85" s="21">
        <v>0.61</v>
      </c>
      <c r="L85" s="20">
        <v>0.65</v>
      </c>
      <c r="M85" s="20">
        <v>0.74</v>
      </c>
      <c r="N85" s="20">
        <v>0.83</v>
      </c>
      <c r="O85" s="21">
        <v>0.85</v>
      </c>
      <c r="P85" s="27">
        <v>0.86</v>
      </c>
    </row>
    <row r="86" spans="2:16" ht="28.5" x14ac:dyDescent="0.2">
      <c r="B86" s="9"/>
      <c r="C86" s="13" t="s">
        <v>86</v>
      </c>
      <c r="D86" s="14"/>
      <c r="E86" s="18"/>
      <c r="F86" s="30" t="s">
        <v>96</v>
      </c>
      <c r="G86" s="23">
        <v>1.2</v>
      </c>
      <c r="H86" s="24">
        <v>1.1000000000000001</v>
      </c>
      <c r="I86" s="23">
        <v>1.1000000000000001</v>
      </c>
      <c r="J86" s="23">
        <v>1</v>
      </c>
      <c r="K86" s="24">
        <v>1</v>
      </c>
      <c r="L86" s="23">
        <v>1.2</v>
      </c>
      <c r="M86" s="23">
        <v>1.5</v>
      </c>
      <c r="N86" s="23">
        <v>1.8</v>
      </c>
      <c r="O86" s="24">
        <v>2</v>
      </c>
      <c r="P86" s="31">
        <v>2.2000000000000002</v>
      </c>
    </row>
    <row r="87" spans="2:16" ht="15" x14ac:dyDescent="0.2">
      <c r="B87" s="9"/>
      <c r="C87" s="13" t="s">
        <v>78</v>
      </c>
      <c r="D87" s="14"/>
      <c r="E87" s="18"/>
      <c r="F87" s="115"/>
      <c r="G87" s="116"/>
      <c r="H87" s="116"/>
      <c r="I87" s="116"/>
      <c r="J87" s="116"/>
      <c r="K87" s="116"/>
      <c r="L87" s="116"/>
      <c r="M87" s="116"/>
      <c r="N87" s="116"/>
      <c r="O87" s="116"/>
      <c r="P87" s="117"/>
    </row>
    <row r="88" spans="2:16" ht="15" x14ac:dyDescent="0.2">
      <c r="B88" s="9"/>
      <c r="C88" s="13">
        <v>188.6</v>
      </c>
      <c r="D88" s="14"/>
      <c r="E88" s="18"/>
      <c r="F88" s="122"/>
      <c r="G88" s="123"/>
      <c r="H88" s="123"/>
      <c r="I88" s="123"/>
      <c r="J88" s="123"/>
      <c r="K88" s="123"/>
      <c r="L88" s="123"/>
      <c r="M88" s="123"/>
      <c r="N88" s="123"/>
      <c r="O88" s="123"/>
      <c r="P88" s="124"/>
    </row>
    <row r="89" spans="2:16" ht="15" x14ac:dyDescent="0.2">
      <c r="B89" s="9"/>
      <c r="C89" s="118"/>
      <c r="D89" s="119"/>
      <c r="E89" s="18"/>
      <c r="F89" s="122"/>
      <c r="G89" s="123"/>
      <c r="H89" s="123"/>
      <c r="I89" s="123"/>
      <c r="J89" s="123"/>
      <c r="K89" s="123"/>
      <c r="L89" s="123"/>
      <c r="M89" s="123"/>
      <c r="N89" s="123"/>
      <c r="O89" s="123"/>
      <c r="P89" s="124"/>
    </row>
    <row r="90" spans="2:16" ht="15" x14ac:dyDescent="0.2">
      <c r="B90" s="10"/>
      <c r="C90" s="120"/>
      <c r="D90" s="121"/>
      <c r="E90" s="19"/>
      <c r="F90" s="125"/>
      <c r="G90" s="126"/>
      <c r="H90" s="126"/>
      <c r="I90" s="126"/>
      <c r="J90" s="126"/>
      <c r="K90" s="126"/>
      <c r="L90" s="126"/>
      <c r="M90" s="126"/>
      <c r="N90" s="126"/>
      <c r="O90" s="126"/>
      <c r="P90" s="127"/>
    </row>
    <row r="91" spans="2:16" ht="409.5" x14ac:dyDescent="0.2">
      <c r="B91" s="8" t="s">
        <v>133</v>
      </c>
      <c r="C91" s="11" t="s">
        <v>100</v>
      </c>
      <c r="D91" s="12"/>
      <c r="E91" s="15" t="s">
        <v>134</v>
      </c>
      <c r="F91" s="25" t="s">
        <v>90</v>
      </c>
      <c r="G91" s="128" t="s">
        <v>91</v>
      </c>
      <c r="H91" s="129"/>
      <c r="I91" s="129"/>
      <c r="J91" s="129"/>
      <c r="K91" s="129"/>
      <c r="L91" s="129"/>
      <c r="M91" s="129"/>
      <c r="N91" s="129"/>
      <c r="O91" s="129"/>
      <c r="P91" s="130"/>
    </row>
    <row r="92" spans="2:16" ht="15" x14ac:dyDescent="0.2">
      <c r="B92" s="9" t="s">
        <v>98</v>
      </c>
      <c r="C92" s="13"/>
      <c r="D92" s="14"/>
      <c r="E92" s="16"/>
      <c r="F92" s="26" t="s">
        <v>92</v>
      </c>
      <c r="G92" s="20">
        <v>35</v>
      </c>
      <c r="H92" s="21">
        <v>56</v>
      </c>
      <c r="I92" s="20">
        <v>75</v>
      </c>
      <c r="J92" s="20">
        <v>93</v>
      </c>
      <c r="K92" s="21">
        <v>109</v>
      </c>
      <c r="L92" s="20">
        <v>180</v>
      </c>
      <c r="M92" s="20">
        <v>309</v>
      </c>
      <c r="N92" s="20">
        <v>425</v>
      </c>
      <c r="O92" s="21">
        <v>533</v>
      </c>
      <c r="P92" s="27">
        <v>639</v>
      </c>
    </row>
    <row r="93" spans="2:16" ht="28.5" x14ac:dyDescent="0.2">
      <c r="B93" s="9" t="s">
        <v>119</v>
      </c>
      <c r="C93" s="13" t="s">
        <v>83</v>
      </c>
      <c r="D93" s="14"/>
      <c r="E93" s="17" t="s">
        <v>88</v>
      </c>
      <c r="F93" s="26" t="s">
        <v>93</v>
      </c>
      <c r="G93" s="20">
        <v>-37</v>
      </c>
      <c r="H93" s="21">
        <v>-65</v>
      </c>
      <c r="I93" s="20">
        <v>-92</v>
      </c>
      <c r="J93" s="20">
        <v>-120</v>
      </c>
      <c r="K93" s="21">
        <v>-145</v>
      </c>
      <c r="L93" s="20">
        <v>-270</v>
      </c>
      <c r="M93" s="20">
        <v>-529</v>
      </c>
      <c r="N93" s="20">
        <v>-847</v>
      </c>
      <c r="O93" s="21">
        <v>-1173</v>
      </c>
      <c r="P93" s="27">
        <v>-1473</v>
      </c>
    </row>
    <row r="94" spans="2:16" ht="30" x14ac:dyDescent="0.2">
      <c r="B94" s="9"/>
      <c r="C94" s="13" t="s">
        <v>101</v>
      </c>
      <c r="D94" s="14"/>
      <c r="E94" s="18"/>
      <c r="F94" s="28" t="s">
        <v>94</v>
      </c>
      <c r="G94" s="22">
        <v>-37</v>
      </c>
      <c r="H94" s="22">
        <v>-33</v>
      </c>
      <c r="I94" s="22">
        <v>-31</v>
      </c>
      <c r="J94" s="22">
        <v>-30</v>
      </c>
      <c r="K94" s="22">
        <v>-29</v>
      </c>
      <c r="L94" s="22">
        <v>-27</v>
      </c>
      <c r="M94" s="22">
        <v>-27</v>
      </c>
      <c r="N94" s="22">
        <v>-28</v>
      </c>
      <c r="O94" s="22">
        <v>-29</v>
      </c>
      <c r="P94" s="29">
        <v>-30</v>
      </c>
    </row>
    <row r="95" spans="2:16" ht="30" x14ac:dyDescent="0.2">
      <c r="B95" s="9"/>
      <c r="C95" s="13" t="s">
        <v>102</v>
      </c>
      <c r="D95" s="14"/>
      <c r="E95" s="18"/>
      <c r="F95" s="26" t="s">
        <v>95</v>
      </c>
      <c r="G95" s="20">
        <v>1.01</v>
      </c>
      <c r="H95" s="21">
        <v>0.89</v>
      </c>
      <c r="I95" s="20">
        <v>0.84</v>
      </c>
      <c r="J95" s="20">
        <v>0.82</v>
      </c>
      <c r="K95" s="21">
        <v>0.79</v>
      </c>
      <c r="L95" s="20">
        <v>0.74</v>
      </c>
      <c r="M95" s="20">
        <v>0.72</v>
      </c>
      <c r="N95" s="20">
        <v>0.77</v>
      </c>
      <c r="O95" s="21">
        <v>0.8</v>
      </c>
      <c r="P95" s="27">
        <v>0.81</v>
      </c>
    </row>
    <row r="96" spans="2:16" ht="28.5" x14ac:dyDescent="0.2">
      <c r="B96" s="9"/>
      <c r="C96" s="13" t="s">
        <v>86</v>
      </c>
      <c r="D96" s="14"/>
      <c r="E96" s="18"/>
      <c r="F96" s="30" t="s">
        <v>96</v>
      </c>
      <c r="G96" s="23">
        <v>1.1000000000000001</v>
      </c>
      <c r="H96" s="24">
        <v>1.2</v>
      </c>
      <c r="I96" s="23">
        <v>1.2</v>
      </c>
      <c r="J96" s="23">
        <v>1.3</v>
      </c>
      <c r="K96" s="24">
        <v>1.3</v>
      </c>
      <c r="L96" s="23">
        <v>1.5</v>
      </c>
      <c r="M96" s="23">
        <v>1.7</v>
      </c>
      <c r="N96" s="23">
        <v>2</v>
      </c>
      <c r="O96" s="24">
        <v>2.2000000000000002</v>
      </c>
      <c r="P96" s="31">
        <v>2.2999999999999998</v>
      </c>
    </row>
    <row r="97" spans="2:16" ht="15" x14ac:dyDescent="0.2">
      <c r="B97" s="9"/>
      <c r="C97" s="13" t="s">
        <v>78</v>
      </c>
      <c r="D97" s="14"/>
      <c r="E97" s="18"/>
      <c r="F97" s="115"/>
      <c r="G97" s="116"/>
      <c r="H97" s="116"/>
      <c r="I97" s="116"/>
      <c r="J97" s="116"/>
      <c r="K97" s="116"/>
      <c r="L97" s="116"/>
      <c r="M97" s="116"/>
      <c r="N97" s="116"/>
      <c r="O97" s="116"/>
      <c r="P97" s="117"/>
    </row>
    <row r="98" spans="2:16" ht="15" x14ac:dyDescent="0.2">
      <c r="B98" s="9"/>
      <c r="C98" s="13">
        <v>194.4</v>
      </c>
      <c r="D98" s="14"/>
      <c r="E98" s="18"/>
      <c r="F98" s="122"/>
      <c r="G98" s="123"/>
      <c r="H98" s="123"/>
      <c r="I98" s="123"/>
      <c r="J98" s="123"/>
      <c r="K98" s="123"/>
      <c r="L98" s="123"/>
      <c r="M98" s="123"/>
      <c r="N98" s="123"/>
      <c r="O98" s="123"/>
      <c r="P98" s="124"/>
    </row>
    <row r="99" spans="2:16" ht="15" x14ac:dyDescent="0.2">
      <c r="B99" s="9"/>
      <c r="C99" s="118"/>
      <c r="D99" s="119"/>
      <c r="E99" s="18"/>
      <c r="F99" s="122"/>
      <c r="G99" s="123"/>
      <c r="H99" s="123"/>
      <c r="I99" s="123"/>
      <c r="J99" s="123"/>
      <c r="K99" s="123"/>
      <c r="L99" s="123"/>
      <c r="M99" s="123"/>
      <c r="N99" s="123"/>
      <c r="O99" s="123"/>
      <c r="P99" s="124"/>
    </row>
    <row r="100" spans="2:16" ht="15" x14ac:dyDescent="0.2">
      <c r="B100" s="10"/>
      <c r="C100" s="120"/>
      <c r="D100" s="121"/>
      <c r="E100" s="19"/>
      <c r="F100" s="125"/>
      <c r="G100" s="126"/>
      <c r="H100" s="126"/>
      <c r="I100" s="126"/>
      <c r="J100" s="126"/>
      <c r="K100" s="126"/>
      <c r="L100" s="126"/>
      <c r="M100" s="126"/>
      <c r="N100" s="126"/>
      <c r="O100" s="126"/>
      <c r="P100" s="127"/>
    </row>
    <row r="101" spans="2:16" ht="409.5" x14ac:dyDescent="0.2">
      <c r="B101" s="8" t="s">
        <v>135</v>
      </c>
      <c r="C101" s="11" t="s">
        <v>116</v>
      </c>
      <c r="D101" s="12"/>
      <c r="E101" s="15" t="s">
        <v>137</v>
      </c>
      <c r="F101" s="25" t="s">
        <v>90</v>
      </c>
      <c r="G101" s="128" t="s">
        <v>91</v>
      </c>
      <c r="H101" s="129"/>
      <c r="I101" s="129"/>
      <c r="J101" s="129"/>
      <c r="K101" s="129"/>
      <c r="L101" s="129"/>
      <c r="M101" s="129"/>
      <c r="N101" s="129"/>
      <c r="O101" s="129"/>
      <c r="P101" s="130"/>
    </row>
    <row r="102" spans="2:16" ht="15" x14ac:dyDescent="0.2">
      <c r="B102" s="9" t="s">
        <v>98</v>
      </c>
      <c r="C102" s="13"/>
      <c r="D102" s="14"/>
      <c r="E102" s="16"/>
      <c r="F102" s="26" t="s">
        <v>92</v>
      </c>
      <c r="G102" s="20">
        <v>39</v>
      </c>
      <c r="H102" s="21">
        <v>60</v>
      </c>
      <c r="I102" s="20">
        <v>78</v>
      </c>
      <c r="J102" s="20">
        <v>94</v>
      </c>
      <c r="K102" s="21">
        <v>110</v>
      </c>
      <c r="L102" s="20">
        <v>180</v>
      </c>
      <c r="M102" s="20">
        <v>317</v>
      </c>
      <c r="N102" s="20">
        <v>439</v>
      </c>
      <c r="O102" s="21">
        <v>546</v>
      </c>
      <c r="P102" s="27">
        <v>646</v>
      </c>
    </row>
    <row r="103" spans="2:16" ht="28.5" x14ac:dyDescent="0.2">
      <c r="B103" s="9" t="s">
        <v>115</v>
      </c>
      <c r="C103" s="13" t="s">
        <v>83</v>
      </c>
      <c r="D103" s="14"/>
      <c r="E103" s="17" t="s">
        <v>88</v>
      </c>
      <c r="F103" s="26" t="s">
        <v>93</v>
      </c>
      <c r="G103" s="20">
        <v>-41</v>
      </c>
      <c r="H103" s="21">
        <v>-68</v>
      </c>
      <c r="I103" s="20">
        <v>-93</v>
      </c>
      <c r="J103" s="20">
        <v>-117</v>
      </c>
      <c r="K103" s="21">
        <v>-140</v>
      </c>
      <c r="L103" s="20">
        <v>-276</v>
      </c>
      <c r="M103" s="20">
        <v>-567</v>
      </c>
      <c r="N103" s="20">
        <v>-882</v>
      </c>
      <c r="O103" s="21">
        <v>-1187</v>
      </c>
      <c r="P103" s="27">
        <v>-1483</v>
      </c>
    </row>
    <row r="104" spans="2:16" ht="30" x14ac:dyDescent="0.2">
      <c r="B104" s="9"/>
      <c r="C104" s="13" t="s">
        <v>136</v>
      </c>
      <c r="D104" s="14"/>
      <c r="E104" s="18"/>
      <c r="F104" s="28" t="s">
        <v>94</v>
      </c>
      <c r="G104" s="22">
        <v>-41</v>
      </c>
      <c r="H104" s="22">
        <v>-34</v>
      </c>
      <c r="I104" s="22">
        <v>-31</v>
      </c>
      <c r="J104" s="22">
        <v>-29</v>
      </c>
      <c r="K104" s="22">
        <v>-28</v>
      </c>
      <c r="L104" s="22">
        <v>-28</v>
      </c>
      <c r="M104" s="22">
        <v>-28</v>
      </c>
      <c r="N104" s="22">
        <v>-29</v>
      </c>
      <c r="O104" s="22">
        <v>-30</v>
      </c>
      <c r="P104" s="29">
        <v>-30</v>
      </c>
    </row>
    <row r="105" spans="2:16" ht="30" x14ac:dyDescent="0.2">
      <c r="B105" s="9"/>
      <c r="C105" s="13" t="s">
        <v>102</v>
      </c>
      <c r="D105" s="14"/>
      <c r="E105" s="18"/>
      <c r="F105" s="26" t="s">
        <v>95</v>
      </c>
      <c r="G105" s="20">
        <v>1.1200000000000001</v>
      </c>
      <c r="H105" s="21">
        <v>0.93</v>
      </c>
      <c r="I105" s="20">
        <v>0.85</v>
      </c>
      <c r="J105" s="20">
        <v>0.8</v>
      </c>
      <c r="K105" s="21">
        <v>0.76</v>
      </c>
      <c r="L105" s="20">
        <v>0.75</v>
      </c>
      <c r="M105" s="20">
        <v>0.78</v>
      </c>
      <c r="N105" s="20">
        <v>0.8</v>
      </c>
      <c r="O105" s="21">
        <v>0.81</v>
      </c>
      <c r="P105" s="27">
        <v>0.81</v>
      </c>
    </row>
    <row r="106" spans="2:16" ht="28.5" x14ac:dyDescent="0.2">
      <c r="B106" s="9"/>
      <c r="C106" s="13" t="s">
        <v>86</v>
      </c>
      <c r="D106" s="14"/>
      <c r="E106" s="18"/>
      <c r="F106" s="30" t="s">
        <v>96</v>
      </c>
      <c r="G106" s="23">
        <v>1.1000000000000001</v>
      </c>
      <c r="H106" s="24">
        <v>1.1000000000000001</v>
      </c>
      <c r="I106" s="23">
        <v>1.2</v>
      </c>
      <c r="J106" s="23">
        <v>1.2</v>
      </c>
      <c r="K106" s="24">
        <v>1.3</v>
      </c>
      <c r="L106" s="23">
        <v>1.5</v>
      </c>
      <c r="M106" s="23">
        <v>1.8</v>
      </c>
      <c r="N106" s="23">
        <v>2</v>
      </c>
      <c r="O106" s="24">
        <v>2.2000000000000002</v>
      </c>
      <c r="P106" s="31">
        <v>2.2999999999999998</v>
      </c>
    </row>
    <row r="107" spans="2:16" ht="15" x14ac:dyDescent="0.2">
      <c r="B107" s="9"/>
      <c r="C107" s="13" t="s">
        <v>78</v>
      </c>
      <c r="D107" s="14"/>
      <c r="E107" s="18"/>
      <c r="F107" s="115"/>
      <c r="G107" s="116"/>
      <c r="H107" s="116"/>
      <c r="I107" s="116"/>
      <c r="J107" s="116"/>
      <c r="K107" s="116"/>
      <c r="L107" s="116"/>
      <c r="M107" s="116"/>
      <c r="N107" s="116"/>
      <c r="O107" s="116"/>
      <c r="P107" s="117"/>
    </row>
    <row r="108" spans="2:16" ht="15" x14ac:dyDescent="0.2">
      <c r="B108" s="9"/>
      <c r="C108" s="13">
        <v>191.7</v>
      </c>
      <c r="D108" s="14"/>
      <c r="E108" s="18"/>
      <c r="F108" s="122"/>
      <c r="G108" s="123"/>
      <c r="H108" s="123"/>
      <c r="I108" s="123"/>
      <c r="J108" s="123"/>
      <c r="K108" s="123"/>
      <c r="L108" s="123"/>
      <c r="M108" s="123"/>
      <c r="N108" s="123"/>
      <c r="O108" s="123"/>
      <c r="P108" s="124"/>
    </row>
    <row r="109" spans="2:16" ht="15" x14ac:dyDescent="0.2">
      <c r="B109" s="9"/>
      <c r="C109" s="118"/>
      <c r="D109" s="119"/>
      <c r="E109" s="18"/>
      <c r="F109" s="122"/>
      <c r="G109" s="123"/>
      <c r="H109" s="123"/>
      <c r="I109" s="123"/>
      <c r="J109" s="123"/>
      <c r="K109" s="123"/>
      <c r="L109" s="123"/>
      <c r="M109" s="123"/>
      <c r="N109" s="123"/>
      <c r="O109" s="123"/>
      <c r="P109" s="124"/>
    </row>
    <row r="110" spans="2:16" ht="15" x14ac:dyDescent="0.2">
      <c r="B110" s="10"/>
      <c r="C110" s="120"/>
      <c r="D110" s="121"/>
      <c r="E110" s="19"/>
      <c r="F110" s="125"/>
      <c r="G110" s="126"/>
      <c r="H110" s="126"/>
      <c r="I110" s="126"/>
      <c r="J110" s="126"/>
      <c r="K110" s="126"/>
      <c r="L110" s="126"/>
      <c r="M110" s="126"/>
      <c r="N110" s="126"/>
      <c r="O110" s="126"/>
      <c r="P110" s="127"/>
    </row>
    <row r="111" spans="2:16" ht="409.5" x14ac:dyDescent="0.2">
      <c r="B111" s="8" t="s">
        <v>138</v>
      </c>
      <c r="C111" s="11" t="s">
        <v>100</v>
      </c>
      <c r="D111" s="12"/>
      <c r="E111" s="15" t="s">
        <v>139</v>
      </c>
      <c r="F111" s="25" t="s">
        <v>90</v>
      </c>
      <c r="G111" s="128" t="s">
        <v>91</v>
      </c>
      <c r="H111" s="129"/>
      <c r="I111" s="129"/>
      <c r="J111" s="129"/>
      <c r="K111" s="129"/>
      <c r="L111" s="129"/>
      <c r="M111" s="129"/>
      <c r="N111" s="129"/>
      <c r="O111" s="129"/>
      <c r="P111" s="130"/>
    </row>
    <row r="112" spans="2:16" ht="15" x14ac:dyDescent="0.2">
      <c r="B112" s="9" t="s">
        <v>98</v>
      </c>
      <c r="C112" s="13"/>
      <c r="D112" s="14"/>
      <c r="E112" s="16"/>
      <c r="F112" s="26" t="s">
        <v>92</v>
      </c>
      <c r="G112" s="20">
        <v>36</v>
      </c>
      <c r="H112" s="21">
        <v>57</v>
      </c>
      <c r="I112" s="20">
        <v>76</v>
      </c>
      <c r="J112" s="20">
        <v>94</v>
      </c>
      <c r="K112" s="21">
        <v>110</v>
      </c>
      <c r="L112" s="20">
        <v>182</v>
      </c>
      <c r="M112" s="20">
        <v>313</v>
      </c>
      <c r="N112" s="20">
        <v>431</v>
      </c>
      <c r="O112" s="21">
        <v>539</v>
      </c>
      <c r="P112" s="27">
        <v>644</v>
      </c>
    </row>
    <row r="113" spans="2:16" ht="28.5" x14ac:dyDescent="0.2">
      <c r="B113" s="9" t="s">
        <v>122</v>
      </c>
      <c r="C113" s="13" t="s">
        <v>83</v>
      </c>
      <c r="D113" s="14"/>
      <c r="E113" s="17" t="s">
        <v>88</v>
      </c>
      <c r="F113" s="26" t="s">
        <v>93</v>
      </c>
      <c r="G113" s="20">
        <v>-36</v>
      </c>
      <c r="H113" s="21">
        <v>-65</v>
      </c>
      <c r="I113" s="20">
        <v>-93</v>
      </c>
      <c r="J113" s="20">
        <v>-119</v>
      </c>
      <c r="K113" s="21">
        <v>-145</v>
      </c>
      <c r="L113" s="20">
        <v>-270</v>
      </c>
      <c r="M113" s="20">
        <v>-531</v>
      </c>
      <c r="N113" s="20">
        <v>-850</v>
      </c>
      <c r="O113" s="21">
        <v>-1163</v>
      </c>
      <c r="P113" s="27">
        <v>-1463</v>
      </c>
    </row>
    <row r="114" spans="2:16" ht="30" x14ac:dyDescent="0.2">
      <c r="B114" s="9"/>
      <c r="C114" s="13" t="s">
        <v>101</v>
      </c>
      <c r="D114" s="14"/>
      <c r="E114" s="16" t="s">
        <v>140</v>
      </c>
      <c r="F114" s="28" t="s">
        <v>94</v>
      </c>
      <c r="G114" s="22">
        <v>-36</v>
      </c>
      <c r="H114" s="22">
        <v>-33</v>
      </c>
      <c r="I114" s="22">
        <v>-31</v>
      </c>
      <c r="J114" s="22">
        <v>-30</v>
      </c>
      <c r="K114" s="22">
        <v>-29</v>
      </c>
      <c r="L114" s="22">
        <v>-27</v>
      </c>
      <c r="M114" s="22">
        <v>-27</v>
      </c>
      <c r="N114" s="22">
        <v>-28</v>
      </c>
      <c r="O114" s="22">
        <v>-29</v>
      </c>
      <c r="P114" s="29">
        <v>-29</v>
      </c>
    </row>
    <row r="115" spans="2:16" ht="30" x14ac:dyDescent="0.2">
      <c r="B115" s="9"/>
      <c r="C115" s="13" t="s">
        <v>102</v>
      </c>
      <c r="D115" s="14"/>
      <c r="E115" s="18"/>
      <c r="F115" s="26" t="s">
        <v>95</v>
      </c>
      <c r="G115" s="20">
        <v>0.98</v>
      </c>
      <c r="H115" s="21">
        <v>0.89</v>
      </c>
      <c r="I115" s="20">
        <v>0.85</v>
      </c>
      <c r="J115" s="20">
        <v>0.81</v>
      </c>
      <c r="K115" s="21">
        <v>0.79</v>
      </c>
      <c r="L115" s="20">
        <v>0.74</v>
      </c>
      <c r="M115" s="20">
        <v>0.73</v>
      </c>
      <c r="N115" s="20">
        <v>0.77</v>
      </c>
      <c r="O115" s="21">
        <v>0.79</v>
      </c>
      <c r="P115" s="27">
        <v>0.8</v>
      </c>
    </row>
    <row r="116" spans="2:16" ht="28.5" x14ac:dyDescent="0.2">
      <c r="B116" s="9"/>
      <c r="C116" s="13" t="s">
        <v>86</v>
      </c>
      <c r="D116" s="14"/>
      <c r="E116" s="18"/>
      <c r="F116" s="30" t="s">
        <v>96</v>
      </c>
      <c r="G116" s="23">
        <v>1</v>
      </c>
      <c r="H116" s="24">
        <v>1.1000000000000001</v>
      </c>
      <c r="I116" s="23">
        <v>1.2</v>
      </c>
      <c r="J116" s="23">
        <v>1.3</v>
      </c>
      <c r="K116" s="24">
        <v>1.3</v>
      </c>
      <c r="L116" s="23">
        <v>1.5</v>
      </c>
      <c r="M116" s="23">
        <v>1.7</v>
      </c>
      <c r="N116" s="23">
        <v>2</v>
      </c>
      <c r="O116" s="24">
        <v>2.2000000000000002</v>
      </c>
      <c r="P116" s="31">
        <v>2.2999999999999998</v>
      </c>
    </row>
    <row r="117" spans="2:16" ht="15" x14ac:dyDescent="0.2">
      <c r="B117" s="9"/>
      <c r="C117" s="13" t="s">
        <v>78</v>
      </c>
      <c r="D117" s="14"/>
      <c r="E117" s="18"/>
      <c r="F117" s="115"/>
      <c r="G117" s="116"/>
      <c r="H117" s="116"/>
      <c r="I117" s="116"/>
      <c r="J117" s="116"/>
      <c r="K117" s="116"/>
      <c r="L117" s="116"/>
      <c r="M117" s="116"/>
      <c r="N117" s="116"/>
      <c r="O117" s="116"/>
      <c r="P117" s="117"/>
    </row>
    <row r="118" spans="2:16" ht="15" x14ac:dyDescent="0.2">
      <c r="B118" s="9"/>
      <c r="C118" s="13">
        <v>194.1</v>
      </c>
      <c r="D118" s="14"/>
      <c r="E118" s="18"/>
      <c r="F118" s="122"/>
      <c r="G118" s="123"/>
      <c r="H118" s="123"/>
      <c r="I118" s="123"/>
      <c r="J118" s="123"/>
      <c r="K118" s="123"/>
      <c r="L118" s="123"/>
      <c r="M118" s="123"/>
      <c r="N118" s="123"/>
      <c r="O118" s="123"/>
      <c r="P118" s="124"/>
    </row>
    <row r="119" spans="2:16" ht="15" x14ac:dyDescent="0.2">
      <c r="B119" s="9"/>
      <c r="C119" s="118"/>
      <c r="D119" s="119"/>
      <c r="E119" s="18"/>
      <c r="F119" s="122"/>
      <c r="G119" s="123"/>
      <c r="H119" s="123"/>
      <c r="I119" s="123"/>
      <c r="J119" s="123"/>
      <c r="K119" s="123"/>
      <c r="L119" s="123"/>
      <c r="M119" s="123"/>
      <c r="N119" s="123"/>
      <c r="O119" s="123"/>
      <c r="P119" s="124"/>
    </row>
    <row r="120" spans="2:16" ht="15" x14ac:dyDescent="0.2">
      <c r="B120" s="10"/>
      <c r="C120" s="120"/>
      <c r="D120" s="121"/>
      <c r="E120" s="19"/>
      <c r="F120" s="125"/>
      <c r="G120" s="126"/>
      <c r="H120" s="126"/>
      <c r="I120" s="126"/>
      <c r="J120" s="126"/>
      <c r="K120" s="126"/>
      <c r="L120" s="126"/>
      <c r="M120" s="126"/>
      <c r="N120" s="126"/>
      <c r="O120" s="126"/>
      <c r="P120" s="127"/>
    </row>
    <row r="121" spans="2:16" ht="409.5" x14ac:dyDescent="0.2">
      <c r="B121" s="8" t="s">
        <v>141</v>
      </c>
      <c r="C121" s="11" t="s">
        <v>100</v>
      </c>
      <c r="D121" s="12"/>
      <c r="E121" s="15" t="s">
        <v>142</v>
      </c>
      <c r="F121" s="25" t="s">
        <v>90</v>
      </c>
      <c r="G121" s="128" t="s">
        <v>91</v>
      </c>
      <c r="H121" s="129"/>
      <c r="I121" s="129"/>
      <c r="J121" s="129"/>
      <c r="K121" s="129"/>
      <c r="L121" s="129"/>
      <c r="M121" s="129"/>
      <c r="N121" s="129"/>
      <c r="O121" s="129"/>
      <c r="P121" s="130"/>
    </row>
    <row r="122" spans="2:16" ht="15" x14ac:dyDescent="0.2">
      <c r="B122" s="9" t="s">
        <v>98</v>
      </c>
      <c r="C122" s="13"/>
      <c r="D122" s="14"/>
      <c r="E122" s="16"/>
      <c r="F122" s="26" t="s">
        <v>92</v>
      </c>
      <c r="G122" s="20">
        <v>35</v>
      </c>
      <c r="H122" s="21">
        <v>56</v>
      </c>
      <c r="I122" s="20">
        <v>78</v>
      </c>
      <c r="J122" s="20">
        <v>99</v>
      </c>
      <c r="K122" s="21">
        <v>114</v>
      </c>
      <c r="L122" s="20">
        <v>179</v>
      </c>
      <c r="M122" s="20">
        <v>297</v>
      </c>
      <c r="N122" s="20">
        <v>404</v>
      </c>
      <c r="O122" s="21">
        <v>501</v>
      </c>
      <c r="P122" s="27">
        <v>598</v>
      </c>
    </row>
    <row r="123" spans="2:16" ht="28.5" x14ac:dyDescent="0.2">
      <c r="B123" s="9" t="s">
        <v>112</v>
      </c>
      <c r="C123" s="13" t="s">
        <v>83</v>
      </c>
      <c r="D123" s="14"/>
      <c r="E123" s="17" t="s">
        <v>88</v>
      </c>
      <c r="F123" s="26" t="s">
        <v>93</v>
      </c>
      <c r="G123" s="20">
        <v>-38</v>
      </c>
      <c r="H123" s="21">
        <v>-65</v>
      </c>
      <c r="I123" s="20">
        <v>-94</v>
      </c>
      <c r="J123" s="20">
        <v>-119</v>
      </c>
      <c r="K123" s="21">
        <v>-146</v>
      </c>
      <c r="L123" s="20">
        <v>-269</v>
      </c>
      <c r="M123" s="20">
        <v>-533</v>
      </c>
      <c r="N123" s="20">
        <v>-854</v>
      </c>
      <c r="O123" s="21">
        <v>-1163</v>
      </c>
      <c r="P123" s="27">
        <v>-1457</v>
      </c>
    </row>
    <row r="124" spans="2:16" ht="30" x14ac:dyDescent="0.2">
      <c r="B124" s="9"/>
      <c r="C124" s="13" t="s">
        <v>101</v>
      </c>
      <c r="D124" s="14"/>
      <c r="E124" s="16" t="s">
        <v>140</v>
      </c>
      <c r="F124" s="28" t="s">
        <v>94</v>
      </c>
      <c r="G124" s="22">
        <v>-38</v>
      </c>
      <c r="H124" s="22">
        <v>-33</v>
      </c>
      <c r="I124" s="22">
        <v>-31</v>
      </c>
      <c r="J124" s="22">
        <v>-30</v>
      </c>
      <c r="K124" s="22">
        <v>-29</v>
      </c>
      <c r="L124" s="22">
        <v>-27</v>
      </c>
      <c r="M124" s="22">
        <v>-27</v>
      </c>
      <c r="N124" s="22">
        <v>-29</v>
      </c>
      <c r="O124" s="22">
        <v>-29</v>
      </c>
      <c r="P124" s="29">
        <v>-29</v>
      </c>
    </row>
    <row r="125" spans="2:16" ht="30" x14ac:dyDescent="0.2">
      <c r="B125" s="9"/>
      <c r="C125" s="13" t="s">
        <v>102</v>
      </c>
      <c r="D125" s="14"/>
      <c r="E125" s="18"/>
      <c r="F125" s="26" t="s">
        <v>95</v>
      </c>
      <c r="G125" s="20">
        <v>1.04</v>
      </c>
      <c r="H125" s="21">
        <v>0.89</v>
      </c>
      <c r="I125" s="20">
        <v>0.85</v>
      </c>
      <c r="J125" s="20">
        <v>0.81</v>
      </c>
      <c r="K125" s="21">
        <v>0.8</v>
      </c>
      <c r="L125" s="20">
        <v>0.73</v>
      </c>
      <c r="M125" s="20">
        <v>0.73</v>
      </c>
      <c r="N125" s="20">
        <v>0.78</v>
      </c>
      <c r="O125" s="21">
        <v>0.79</v>
      </c>
      <c r="P125" s="27">
        <v>0.79</v>
      </c>
    </row>
    <row r="126" spans="2:16" ht="28.5" x14ac:dyDescent="0.2">
      <c r="B126" s="9"/>
      <c r="C126" s="13" t="s">
        <v>86</v>
      </c>
      <c r="D126" s="14"/>
      <c r="E126" s="18"/>
      <c r="F126" s="30" t="s">
        <v>96</v>
      </c>
      <c r="G126" s="23">
        <v>1.1000000000000001</v>
      </c>
      <c r="H126" s="24">
        <v>1.2</v>
      </c>
      <c r="I126" s="23">
        <v>1.2</v>
      </c>
      <c r="J126" s="23">
        <v>1.2</v>
      </c>
      <c r="K126" s="24">
        <v>1.3</v>
      </c>
      <c r="L126" s="23">
        <v>1.5</v>
      </c>
      <c r="M126" s="23">
        <v>1.8</v>
      </c>
      <c r="N126" s="23">
        <v>2.1</v>
      </c>
      <c r="O126" s="24">
        <v>2.2999999999999998</v>
      </c>
      <c r="P126" s="31">
        <v>2.4</v>
      </c>
    </row>
    <row r="127" spans="2:16" ht="15" x14ac:dyDescent="0.2">
      <c r="B127" s="9"/>
      <c r="C127" s="13" t="s">
        <v>78</v>
      </c>
      <c r="D127" s="14"/>
      <c r="E127" s="18"/>
      <c r="F127" s="115"/>
      <c r="G127" s="116"/>
      <c r="H127" s="116"/>
      <c r="I127" s="116"/>
      <c r="J127" s="116"/>
      <c r="K127" s="116"/>
      <c r="L127" s="116"/>
      <c r="M127" s="116"/>
      <c r="N127" s="116"/>
      <c r="O127" s="116"/>
      <c r="P127" s="117"/>
    </row>
    <row r="128" spans="2:16" ht="15" x14ac:dyDescent="0.2">
      <c r="B128" s="9"/>
      <c r="C128" s="13">
        <v>193</v>
      </c>
      <c r="D128" s="14"/>
      <c r="E128" s="18"/>
      <c r="F128" s="122"/>
      <c r="G128" s="123"/>
      <c r="H128" s="123"/>
      <c r="I128" s="123"/>
      <c r="J128" s="123"/>
      <c r="K128" s="123"/>
      <c r="L128" s="123"/>
      <c r="M128" s="123"/>
      <c r="N128" s="123"/>
      <c r="O128" s="123"/>
      <c r="P128" s="124"/>
    </row>
    <row r="129" spans="2:16" ht="15" x14ac:dyDescent="0.2">
      <c r="B129" s="9"/>
      <c r="C129" s="118"/>
      <c r="D129" s="119"/>
      <c r="E129" s="18"/>
      <c r="F129" s="122"/>
      <c r="G129" s="123"/>
      <c r="H129" s="123"/>
      <c r="I129" s="123"/>
      <c r="J129" s="123"/>
      <c r="K129" s="123"/>
      <c r="L129" s="123"/>
      <c r="M129" s="123"/>
      <c r="N129" s="123"/>
      <c r="O129" s="123"/>
      <c r="P129" s="124"/>
    </row>
    <row r="130" spans="2:16" ht="15" x14ac:dyDescent="0.2">
      <c r="B130" s="10"/>
      <c r="C130" s="120"/>
      <c r="D130" s="121"/>
      <c r="E130" s="19"/>
      <c r="F130" s="125"/>
      <c r="G130" s="126"/>
      <c r="H130" s="126"/>
      <c r="I130" s="126"/>
      <c r="J130" s="126"/>
      <c r="K130" s="126"/>
      <c r="L130" s="126"/>
      <c r="M130" s="126"/>
      <c r="N130" s="126"/>
      <c r="O130" s="126"/>
      <c r="P130" s="127"/>
    </row>
    <row r="131" spans="2:16" ht="409.5" x14ac:dyDescent="0.2">
      <c r="B131" s="8" t="s">
        <v>143</v>
      </c>
      <c r="C131" s="11" t="s">
        <v>116</v>
      </c>
      <c r="D131" s="12"/>
      <c r="E131" s="15" t="s">
        <v>144</v>
      </c>
      <c r="F131" s="25" t="s">
        <v>90</v>
      </c>
      <c r="G131" s="128" t="s">
        <v>91</v>
      </c>
      <c r="H131" s="129"/>
      <c r="I131" s="129"/>
      <c r="J131" s="129"/>
      <c r="K131" s="129"/>
      <c r="L131" s="129"/>
      <c r="M131" s="129"/>
      <c r="N131" s="129"/>
      <c r="O131" s="129"/>
      <c r="P131" s="130"/>
    </row>
    <row r="132" spans="2:16" ht="30" x14ac:dyDescent="0.2">
      <c r="B132" s="9" t="s">
        <v>80</v>
      </c>
      <c r="C132" s="13"/>
      <c r="D132" s="14"/>
      <c r="E132" s="16"/>
      <c r="F132" s="26" t="s">
        <v>92</v>
      </c>
      <c r="G132" s="20">
        <v>30</v>
      </c>
      <c r="H132" s="21">
        <v>48</v>
      </c>
      <c r="I132" s="20">
        <v>79</v>
      </c>
      <c r="J132" s="20">
        <v>100</v>
      </c>
      <c r="K132" s="21">
        <v>118</v>
      </c>
      <c r="L132" s="20">
        <v>204</v>
      </c>
      <c r="M132" s="20">
        <v>362</v>
      </c>
      <c r="N132" s="20">
        <v>490</v>
      </c>
      <c r="O132" s="21">
        <v>605</v>
      </c>
      <c r="P132" s="27">
        <v>712</v>
      </c>
    </row>
    <row r="133" spans="2:16" ht="28.5" x14ac:dyDescent="0.2">
      <c r="B133" s="9" t="s">
        <v>131</v>
      </c>
      <c r="C133" s="13" t="s">
        <v>83</v>
      </c>
      <c r="D133" s="14"/>
      <c r="E133" s="17" t="s">
        <v>88</v>
      </c>
      <c r="F133" s="26" t="s">
        <v>93</v>
      </c>
      <c r="G133" s="20">
        <v>-35</v>
      </c>
      <c r="H133" s="21">
        <v>-53</v>
      </c>
      <c r="I133" s="20">
        <v>-73</v>
      </c>
      <c r="J133" s="20">
        <v>-89</v>
      </c>
      <c r="K133" s="21">
        <v>-108</v>
      </c>
      <c r="L133" s="20">
        <v>-242</v>
      </c>
      <c r="M133" s="20">
        <v>-543</v>
      </c>
      <c r="N133" s="20">
        <v>-911</v>
      </c>
      <c r="O133" s="21">
        <v>-1285</v>
      </c>
      <c r="P133" s="27">
        <v>-1633</v>
      </c>
    </row>
    <row r="134" spans="2:16" ht="30" x14ac:dyDescent="0.2">
      <c r="B134" s="9"/>
      <c r="C134" s="13" t="s">
        <v>84</v>
      </c>
      <c r="D134" s="14"/>
      <c r="E134" s="18"/>
      <c r="F134" s="28" t="s">
        <v>94</v>
      </c>
      <c r="G134" s="22">
        <v>-35</v>
      </c>
      <c r="H134" s="22">
        <v>-27</v>
      </c>
      <c r="I134" s="22">
        <v>-24</v>
      </c>
      <c r="J134" s="22">
        <v>-22</v>
      </c>
      <c r="K134" s="22">
        <v>-22</v>
      </c>
      <c r="L134" s="22">
        <v>-24</v>
      </c>
      <c r="M134" s="22">
        <v>-27</v>
      </c>
      <c r="N134" s="22">
        <v>-30</v>
      </c>
      <c r="O134" s="22">
        <v>-32</v>
      </c>
      <c r="P134" s="29">
        <v>-33</v>
      </c>
    </row>
    <row r="135" spans="2:16" ht="30" x14ac:dyDescent="0.2">
      <c r="B135" s="9"/>
      <c r="C135" s="13" t="s">
        <v>85</v>
      </c>
      <c r="D135" s="14"/>
      <c r="E135" s="18"/>
      <c r="F135" s="26" t="s">
        <v>95</v>
      </c>
      <c r="G135" s="20">
        <v>0.96</v>
      </c>
      <c r="H135" s="21">
        <v>0.72</v>
      </c>
      <c r="I135" s="20">
        <v>0.66</v>
      </c>
      <c r="J135" s="20">
        <v>0.61</v>
      </c>
      <c r="K135" s="21">
        <v>0.59</v>
      </c>
      <c r="L135" s="20">
        <v>0.66</v>
      </c>
      <c r="M135" s="20">
        <v>0.74</v>
      </c>
      <c r="N135" s="20">
        <v>0.83</v>
      </c>
      <c r="O135" s="21">
        <v>0.88</v>
      </c>
      <c r="P135" s="27">
        <v>0.89</v>
      </c>
    </row>
    <row r="136" spans="2:16" ht="28.5" x14ac:dyDescent="0.2">
      <c r="B136" s="9"/>
      <c r="C136" s="13" t="s">
        <v>86</v>
      </c>
      <c r="D136" s="14"/>
      <c r="E136" s="18"/>
      <c r="F136" s="30" t="s">
        <v>96</v>
      </c>
      <c r="G136" s="23">
        <v>1.2</v>
      </c>
      <c r="H136" s="24">
        <v>1.1000000000000001</v>
      </c>
      <c r="I136" s="23">
        <v>0.9</v>
      </c>
      <c r="J136" s="23">
        <v>0.9</v>
      </c>
      <c r="K136" s="24">
        <v>0.9</v>
      </c>
      <c r="L136" s="23">
        <v>1.2</v>
      </c>
      <c r="M136" s="23">
        <v>1.5</v>
      </c>
      <c r="N136" s="23">
        <v>1.9</v>
      </c>
      <c r="O136" s="24">
        <v>2.1</v>
      </c>
      <c r="P136" s="31">
        <v>2.2999999999999998</v>
      </c>
    </row>
    <row r="137" spans="2:16" ht="15" x14ac:dyDescent="0.2">
      <c r="B137" s="9"/>
      <c r="C137" s="13" t="s">
        <v>78</v>
      </c>
      <c r="D137" s="14"/>
      <c r="E137" s="18"/>
      <c r="F137" s="115"/>
      <c r="G137" s="116"/>
      <c r="H137" s="116"/>
      <c r="I137" s="116"/>
      <c r="J137" s="116"/>
      <c r="K137" s="116"/>
      <c r="L137" s="116"/>
      <c r="M137" s="116"/>
      <c r="N137" s="116"/>
      <c r="O137" s="116"/>
      <c r="P137" s="117"/>
    </row>
    <row r="138" spans="2:16" ht="15" x14ac:dyDescent="0.2">
      <c r="B138" s="9"/>
      <c r="C138" s="13">
        <v>0</v>
      </c>
      <c r="D138" s="14"/>
      <c r="E138" s="18"/>
      <c r="F138" s="122"/>
      <c r="G138" s="123"/>
      <c r="H138" s="123"/>
      <c r="I138" s="123"/>
      <c r="J138" s="123"/>
      <c r="K138" s="123"/>
      <c r="L138" s="123"/>
      <c r="M138" s="123"/>
      <c r="N138" s="123"/>
      <c r="O138" s="123"/>
      <c r="P138" s="124"/>
    </row>
    <row r="139" spans="2:16" ht="15" x14ac:dyDescent="0.2">
      <c r="B139" s="9"/>
      <c r="C139" s="118"/>
      <c r="D139" s="119"/>
      <c r="E139" s="18"/>
      <c r="F139" s="122"/>
      <c r="G139" s="123"/>
      <c r="H139" s="123"/>
      <c r="I139" s="123"/>
      <c r="J139" s="123"/>
      <c r="K139" s="123"/>
      <c r="L139" s="123"/>
      <c r="M139" s="123"/>
      <c r="N139" s="123"/>
      <c r="O139" s="123"/>
      <c r="P139" s="124"/>
    </row>
    <row r="140" spans="2:16" ht="15" x14ac:dyDescent="0.2">
      <c r="B140" s="10"/>
      <c r="C140" s="120"/>
      <c r="D140" s="121"/>
      <c r="E140" s="19"/>
      <c r="F140" s="125"/>
      <c r="G140" s="126"/>
      <c r="H140" s="126"/>
      <c r="I140" s="126"/>
      <c r="J140" s="126"/>
      <c r="K140" s="126"/>
      <c r="L140" s="126"/>
      <c r="M140" s="126"/>
      <c r="N140" s="126"/>
      <c r="O140" s="126"/>
      <c r="P140" s="127"/>
    </row>
    <row r="141" spans="2:16" ht="409.5" x14ac:dyDescent="0.2">
      <c r="B141" s="8" t="s">
        <v>145</v>
      </c>
      <c r="C141" s="11" t="s">
        <v>100</v>
      </c>
      <c r="D141" s="12"/>
      <c r="E141" s="15" t="s">
        <v>146</v>
      </c>
      <c r="F141" s="25" t="s">
        <v>90</v>
      </c>
      <c r="G141" s="128" t="s">
        <v>91</v>
      </c>
      <c r="H141" s="129"/>
      <c r="I141" s="129"/>
      <c r="J141" s="129"/>
      <c r="K141" s="129"/>
      <c r="L141" s="129"/>
      <c r="M141" s="129"/>
      <c r="N141" s="129"/>
      <c r="O141" s="129"/>
      <c r="P141" s="130"/>
    </row>
    <row r="142" spans="2:16" ht="15" x14ac:dyDescent="0.2">
      <c r="B142" s="9" t="s">
        <v>98</v>
      </c>
      <c r="C142" s="13"/>
      <c r="D142" s="14"/>
      <c r="E142" s="16"/>
      <c r="F142" s="26" t="s">
        <v>92</v>
      </c>
      <c r="G142" s="20">
        <v>34</v>
      </c>
      <c r="H142" s="21">
        <v>55</v>
      </c>
      <c r="I142" s="20">
        <v>76</v>
      </c>
      <c r="J142" s="20">
        <v>100</v>
      </c>
      <c r="K142" s="21">
        <v>121</v>
      </c>
      <c r="L142" s="20">
        <v>194</v>
      </c>
      <c r="M142" s="20">
        <v>317</v>
      </c>
      <c r="N142" s="20">
        <v>426</v>
      </c>
      <c r="O142" s="21">
        <v>526</v>
      </c>
      <c r="P142" s="27">
        <v>621</v>
      </c>
    </row>
    <row r="143" spans="2:16" ht="28.5" x14ac:dyDescent="0.2">
      <c r="B143" s="9" t="s">
        <v>112</v>
      </c>
      <c r="C143" s="13" t="s">
        <v>83</v>
      </c>
      <c r="D143" s="14"/>
      <c r="E143" s="17" t="s">
        <v>88</v>
      </c>
      <c r="F143" s="26" t="s">
        <v>93</v>
      </c>
      <c r="G143" s="20">
        <v>-37</v>
      </c>
      <c r="H143" s="21">
        <v>-64</v>
      </c>
      <c r="I143" s="20">
        <v>-92</v>
      </c>
      <c r="J143" s="20">
        <v>-122</v>
      </c>
      <c r="K143" s="21">
        <v>-147</v>
      </c>
      <c r="L143" s="20">
        <v>-270</v>
      </c>
      <c r="M143" s="20">
        <v>-531</v>
      </c>
      <c r="N143" s="20">
        <v>-848</v>
      </c>
      <c r="O143" s="21">
        <v>-1166</v>
      </c>
      <c r="P143" s="27">
        <v>-1468</v>
      </c>
    </row>
    <row r="144" spans="2:16" ht="30" x14ac:dyDescent="0.2">
      <c r="B144" s="9"/>
      <c r="C144" s="13" t="s">
        <v>101</v>
      </c>
      <c r="D144" s="14"/>
      <c r="E144" s="16" t="s">
        <v>147</v>
      </c>
      <c r="F144" s="28" t="s">
        <v>94</v>
      </c>
      <c r="G144" s="22">
        <v>-37</v>
      </c>
      <c r="H144" s="22">
        <v>-32</v>
      </c>
      <c r="I144" s="22">
        <v>-31</v>
      </c>
      <c r="J144" s="22">
        <v>-31</v>
      </c>
      <c r="K144" s="22">
        <v>-29</v>
      </c>
      <c r="L144" s="22">
        <v>-27</v>
      </c>
      <c r="M144" s="22">
        <v>-27</v>
      </c>
      <c r="N144" s="22">
        <v>-28</v>
      </c>
      <c r="O144" s="22">
        <v>-29</v>
      </c>
      <c r="P144" s="29">
        <v>-29</v>
      </c>
    </row>
    <row r="145" spans="2:16" ht="30" x14ac:dyDescent="0.2">
      <c r="B145" s="9"/>
      <c r="C145" s="13" t="s">
        <v>102</v>
      </c>
      <c r="D145" s="14"/>
      <c r="E145" s="18"/>
      <c r="F145" s="26" t="s">
        <v>95</v>
      </c>
      <c r="G145" s="20">
        <v>1.01</v>
      </c>
      <c r="H145" s="21">
        <v>0.87</v>
      </c>
      <c r="I145" s="20">
        <v>0.84</v>
      </c>
      <c r="J145" s="20">
        <v>0.83</v>
      </c>
      <c r="K145" s="21">
        <v>0.8</v>
      </c>
      <c r="L145" s="20">
        <v>0.74</v>
      </c>
      <c r="M145" s="20">
        <v>0.73</v>
      </c>
      <c r="N145" s="20">
        <v>0.77</v>
      </c>
      <c r="O145" s="21">
        <v>0.8</v>
      </c>
      <c r="P145" s="27">
        <v>0.8</v>
      </c>
    </row>
    <row r="146" spans="2:16" ht="28.5" x14ac:dyDescent="0.2">
      <c r="B146" s="9"/>
      <c r="C146" s="13" t="s">
        <v>86</v>
      </c>
      <c r="D146" s="14"/>
      <c r="E146" s="18"/>
      <c r="F146" s="30" t="s">
        <v>96</v>
      </c>
      <c r="G146" s="23">
        <v>1.1000000000000001</v>
      </c>
      <c r="H146" s="24">
        <v>1.2</v>
      </c>
      <c r="I146" s="23">
        <v>1.2</v>
      </c>
      <c r="J146" s="23">
        <v>1.2</v>
      </c>
      <c r="K146" s="24">
        <v>1.2</v>
      </c>
      <c r="L146" s="23">
        <v>1.4</v>
      </c>
      <c r="M146" s="23">
        <v>1.7</v>
      </c>
      <c r="N146" s="23">
        <v>2</v>
      </c>
      <c r="O146" s="24">
        <v>2.2000000000000002</v>
      </c>
      <c r="P146" s="31">
        <v>2.4</v>
      </c>
    </row>
    <row r="147" spans="2:16" ht="15" x14ac:dyDescent="0.2">
      <c r="B147" s="9"/>
      <c r="C147" s="13" t="s">
        <v>78</v>
      </c>
      <c r="D147" s="14"/>
      <c r="E147" s="18"/>
      <c r="F147" s="115"/>
      <c r="G147" s="116"/>
      <c r="H147" s="116"/>
      <c r="I147" s="116"/>
      <c r="J147" s="116"/>
      <c r="K147" s="116"/>
      <c r="L147" s="116"/>
      <c r="M147" s="116"/>
      <c r="N147" s="116"/>
      <c r="O147" s="116"/>
      <c r="P147" s="117"/>
    </row>
    <row r="148" spans="2:16" ht="15" x14ac:dyDescent="0.2">
      <c r="B148" s="9"/>
      <c r="C148" s="13">
        <v>192.6</v>
      </c>
      <c r="D148" s="14"/>
      <c r="E148" s="18"/>
      <c r="F148" s="122"/>
      <c r="G148" s="123"/>
      <c r="H148" s="123"/>
      <c r="I148" s="123"/>
      <c r="J148" s="123"/>
      <c r="K148" s="123"/>
      <c r="L148" s="123"/>
      <c r="M148" s="123"/>
      <c r="N148" s="123"/>
      <c r="O148" s="123"/>
      <c r="P148" s="124"/>
    </row>
    <row r="149" spans="2:16" ht="15" x14ac:dyDescent="0.2">
      <c r="B149" s="9"/>
      <c r="C149" s="118"/>
      <c r="D149" s="119"/>
      <c r="E149" s="18"/>
      <c r="F149" s="122"/>
      <c r="G149" s="123"/>
      <c r="H149" s="123"/>
      <c r="I149" s="123"/>
      <c r="J149" s="123"/>
      <c r="K149" s="123"/>
      <c r="L149" s="123"/>
      <c r="M149" s="123"/>
      <c r="N149" s="123"/>
      <c r="O149" s="123"/>
      <c r="P149" s="124"/>
    </row>
    <row r="150" spans="2:16" ht="15" x14ac:dyDescent="0.2">
      <c r="B150" s="10"/>
      <c r="C150" s="120"/>
      <c r="D150" s="121"/>
      <c r="E150" s="19"/>
      <c r="F150" s="125"/>
      <c r="G150" s="126"/>
      <c r="H150" s="126"/>
      <c r="I150" s="126"/>
      <c r="J150" s="126"/>
      <c r="K150" s="126"/>
      <c r="L150" s="126"/>
      <c r="M150" s="126"/>
      <c r="N150" s="126"/>
      <c r="O150" s="126"/>
      <c r="P150" s="127"/>
    </row>
    <row r="151" spans="2:16" ht="409.5" x14ac:dyDescent="0.2">
      <c r="B151" s="8" t="s">
        <v>148</v>
      </c>
      <c r="C151" s="11" t="s">
        <v>100</v>
      </c>
      <c r="D151" s="12"/>
      <c r="E151" s="15" t="s">
        <v>149</v>
      </c>
      <c r="F151" s="25" t="s">
        <v>90</v>
      </c>
      <c r="G151" s="128" t="s">
        <v>91</v>
      </c>
      <c r="H151" s="129"/>
      <c r="I151" s="129"/>
      <c r="J151" s="129"/>
      <c r="K151" s="129"/>
      <c r="L151" s="129"/>
      <c r="M151" s="129"/>
      <c r="N151" s="129"/>
      <c r="O151" s="129"/>
      <c r="P151" s="130"/>
    </row>
    <row r="152" spans="2:16" ht="15" x14ac:dyDescent="0.2">
      <c r="B152" s="9" t="s">
        <v>98</v>
      </c>
      <c r="C152" s="13"/>
      <c r="D152" s="14"/>
      <c r="E152" s="16"/>
      <c r="F152" s="26" t="s">
        <v>92</v>
      </c>
      <c r="G152" s="20">
        <v>39</v>
      </c>
      <c r="H152" s="21">
        <v>64</v>
      </c>
      <c r="I152" s="20">
        <v>84</v>
      </c>
      <c r="J152" s="20">
        <v>104</v>
      </c>
      <c r="K152" s="21">
        <v>121</v>
      </c>
      <c r="L152" s="20">
        <v>200</v>
      </c>
      <c r="M152" s="20">
        <v>340</v>
      </c>
      <c r="N152" s="20">
        <v>465</v>
      </c>
      <c r="O152" s="21">
        <v>581</v>
      </c>
      <c r="P152" s="27">
        <v>695</v>
      </c>
    </row>
    <row r="153" spans="2:16" ht="28.5" x14ac:dyDescent="0.2">
      <c r="B153" s="9" t="s">
        <v>119</v>
      </c>
      <c r="C153" s="13" t="s">
        <v>83</v>
      </c>
      <c r="D153" s="14"/>
      <c r="E153" s="17" t="s">
        <v>88</v>
      </c>
      <c r="F153" s="26" t="s">
        <v>93</v>
      </c>
      <c r="G153" s="20">
        <v>-35</v>
      </c>
      <c r="H153" s="21">
        <v>-62</v>
      </c>
      <c r="I153" s="20">
        <v>-88</v>
      </c>
      <c r="J153" s="20">
        <v>-117</v>
      </c>
      <c r="K153" s="21">
        <v>-141</v>
      </c>
      <c r="L153" s="20">
        <v>-264</v>
      </c>
      <c r="M153" s="20">
        <v>-520</v>
      </c>
      <c r="N153" s="20">
        <v>-838</v>
      </c>
      <c r="O153" s="21">
        <v>-1149</v>
      </c>
      <c r="P153" s="27">
        <v>-1455</v>
      </c>
    </row>
    <row r="154" spans="2:16" ht="30" x14ac:dyDescent="0.2">
      <c r="B154" s="9"/>
      <c r="C154" s="13" t="s">
        <v>101</v>
      </c>
      <c r="D154" s="14"/>
      <c r="E154" s="18"/>
      <c r="F154" s="28" t="s">
        <v>94</v>
      </c>
      <c r="G154" s="22">
        <v>-35</v>
      </c>
      <c r="H154" s="22">
        <v>-31</v>
      </c>
      <c r="I154" s="22">
        <v>-29</v>
      </c>
      <c r="J154" s="22">
        <v>-29</v>
      </c>
      <c r="K154" s="22">
        <v>-28</v>
      </c>
      <c r="L154" s="22">
        <v>-26</v>
      </c>
      <c r="M154" s="22">
        <v>-26</v>
      </c>
      <c r="N154" s="22">
        <v>-28</v>
      </c>
      <c r="O154" s="22">
        <v>-29</v>
      </c>
      <c r="P154" s="29">
        <v>-29</v>
      </c>
    </row>
    <row r="155" spans="2:16" ht="30" x14ac:dyDescent="0.2">
      <c r="B155" s="9"/>
      <c r="C155" s="13" t="s">
        <v>102</v>
      </c>
      <c r="D155" s="14"/>
      <c r="E155" s="18"/>
      <c r="F155" s="26" t="s">
        <v>95</v>
      </c>
      <c r="G155" s="20">
        <v>0.96</v>
      </c>
      <c r="H155" s="21">
        <v>0.85</v>
      </c>
      <c r="I155" s="20">
        <v>0.8</v>
      </c>
      <c r="J155" s="20">
        <v>0.8</v>
      </c>
      <c r="K155" s="21">
        <v>0.77</v>
      </c>
      <c r="L155" s="20">
        <v>0.72</v>
      </c>
      <c r="M155" s="20">
        <v>0.71</v>
      </c>
      <c r="N155" s="20">
        <v>0.76</v>
      </c>
      <c r="O155" s="21">
        <v>0.78</v>
      </c>
      <c r="P155" s="27">
        <v>0.79</v>
      </c>
    </row>
    <row r="156" spans="2:16" ht="28.5" x14ac:dyDescent="0.2">
      <c r="B156" s="9"/>
      <c r="C156" s="13" t="s">
        <v>86</v>
      </c>
      <c r="D156" s="14"/>
      <c r="E156" s="18"/>
      <c r="F156" s="30" t="s">
        <v>96</v>
      </c>
      <c r="G156" s="23">
        <v>0.9</v>
      </c>
      <c r="H156" s="24">
        <v>1</v>
      </c>
      <c r="I156" s="23">
        <v>1</v>
      </c>
      <c r="J156" s="23">
        <v>1.1000000000000001</v>
      </c>
      <c r="K156" s="24">
        <v>1.2</v>
      </c>
      <c r="L156" s="23">
        <v>1.3</v>
      </c>
      <c r="M156" s="23">
        <v>1.5</v>
      </c>
      <c r="N156" s="23">
        <v>1.8</v>
      </c>
      <c r="O156" s="24">
        <v>2</v>
      </c>
      <c r="P156" s="31">
        <v>2.1</v>
      </c>
    </row>
    <row r="157" spans="2:16" ht="15" x14ac:dyDescent="0.2">
      <c r="B157" s="9"/>
      <c r="C157" s="13" t="s">
        <v>78</v>
      </c>
      <c r="D157" s="14"/>
      <c r="E157" s="18"/>
      <c r="F157" s="115"/>
      <c r="G157" s="116"/>
      <c r="H157" s="116"/>
      <c r="I157" s="116"/>
      <c r="J157" s="116"/>
      <c r="K157" s="116"/>
      <c r="L157" s="116"/>
      <c r="M157" s="116"/>
      <c r="N157" s="116"/>
      <c r="O157" s="116"/>
      <c r="P157" s="117"/>
    </row>
    <row r="158" spans="2:16" ht="15" x14ac:dyDescent="0.2">
      <c r="B158" s="9"/>
      <c r="C158" s="13">
        <v>196.1</v>
      </c>
      <c r="D158" s="14"/>
      <c r="E158" s="18"/>
      <c r="F158" s="122"/>
      <c r="G158" s="123"/>
      <c r="H158" s="123"/>
      <c r="I158" s="123"/>
      <c r="J158" s="123"/>
      <c r="K158" s="123"/>
      <c r="L158" s="123"/>
      <c r="M158" s="123"/>
      <c r="N158" s="123"/>
      <c r="O158" s="123"/>
      <c r="P158" s="124"/>
    </row>
    <row r="159" spans="2:16" ht="15" x14ac:dyDescent="0.2">
      <c r="B159" s="9"/>
      <c r="C159" s="118"/>
      <c r="D159" s="119"/>
      <c r="E159" s="18"/>
      <c r="F159" s="122"/>
      <c r="G159" s="123"/>
      <c r="H159" s="123"/>
      <c r="I159" s="123"/>
      <c r="J159" s="123"/>
      <c r="K159" s="123"/>
      <c r="L159" s="123"/>
      <c r="M159" s="123"/>
      <c r="N159" s="123"/>
      <c r="O159" s="123"/>
      <c r="P159" s="124"/>
    </row>
    <row r="160" spans="2:16" ht="15" x14ac:dyDescent="0.2">
      <c r="B160" s="10"/>
      <c r="C160" s="120"/>
      <c r="D160" s="121"/>
      <c r="E160" s="19"/>
      <c r="F160" s="125"/>
      <c r="G160" s="126"/>
      <c r="H160" s="126"/>
      <c r="I160" s="126"/>
      <c r="J160" s="126"/>
      <c r="K160" s="126"/>
      <c r="L160" s="126"/>
      <c r="M160" s="126"/>
      <c r="N160" s="126"/>
      <c r="O160" s="126"/>
      <c r="P160" s="127"/>
    </row>
    <row r="161" spans="2:16" ht="409.5" x14ac:dyDescent="0.2">
      <c r="B161" s="8" t="s">
        <v>150</v>
      </c>
      <c r="C161" s="11" t="s">
        <v>100</v>
      </c>
      <c r="D161" s="12"/>
      <c r="E161" s="15" t="s">
        <v>152</v>
      </c>
      <c r="F161" s="25" t="s">
        <v>90</v>
      </c>
      <c r="G161" s="128" t="s">
        <v>91</v>
      </c>
      <c r="H161" s="129"/>
      <c r="I161" s="129"/>
      <c r="J161" s="129"/>
      <c r="K161" s="129"/>
      <c r="L161" s="129"/>
      <c r="M161" s="129"/>
      <c r="N161" s="129"/>
      <c r="O161" s="129"/>
      <c r="P161" s="130"/>
    </row>
    <row r="162" spans="2:16" ht="30" x14ac:dyDescent="0.2">
      <c r="B162" s="9" t="s">
        <v>80</v>
      </c>
      <c r="C162" s="13"/>
      <c r="D162" s="14"/>
      <c r="E162" s="16"/>
      <c r="F162" s="26" t="s">
        <v>92</v>
      </c>
      <c r="G162" s="20">
        <v>49</v>
      </c>
      <c r="H162" s="21">
        <v>72</v>
      </c>
      <c r="I162" s="20">
        <v>93</v>
      </c>
      <c r="J162" s="20">
        <v>110</v>
      </c>
      <c r="K162" s="21">
        <v>127</v>
      </c>
      <c r="L162" s="20">
        <v>204</v>
      </c>
      <c r="M162" s="20">
        <v>328</v>
      </c>
      <c r="N162" s="20">
        <v>440</v>
      </c>
      <c r="O162" s="21">
        <v>542</v>
      </c>
      <c r="P162" s="27">
        <v>645</v>
      </c>
    </row>
    <row r="163" spans="2:16" ht="28.5" x14ac:dyDescent="0.2">
      <c r="B163" s="9" t="s">
        <v>151</v>
      </c>
      <c r="C163" s="13" t="s">
        <v>83</v>
      </c>
      <c r="D163" s="14"/>
      <c r="E163" s="17" t="s">
        <v>88</v>
      </c>
      <c r="F163" s="26" t="s">
        <v>93</v>
      </c>
      <c r="G163" s="20">
        <v>-53</v>
      </c>
      <c r="H163" s="21">
        <v>-72</v>
      </c>
      <c r="I163" s="20">
        <v>-85</v>
      </c>
      <c r="J163" s="20">
        <v>-99</v>
      </c>
      <c r="K163" s="21">
        <v>-112</v>
      </c>
      <c r="L163" s="20">
        <v>-209</v>
      </c>
      <c r="M163" s="20">
        <v>-452</v>
      </c>
      <c r="N163" s="20">
        <v>-720</v>
      </c>
      <c r="O163" s="21">
        <v>-1040</v>
      </c>
      <c r="P163" s="27">
        <v>-1356</v>
      </c>
    </row>
    <row r="164" spans="2:16" ht="30" x14ac:dyDescent="0.2">
      <c r="B164" s="9"/>
      <c r="C164" s="13" t="s">
        <v>84</v>
      </c>
      <c r="D164" s="14"/>
      <c r="E164" s="18"/>
      <c r="F164" s="28" t="s">
        <v>94</v>
      </c>
      <c r="G164" s="22">
        <v>-53</v>
      </c>
      <c r="H164" s="22">
        <v>-36</v>
      </c>
      <c r="I164" s="22">
        <v>-28</v>
      </c>
      <c r="J164" s="22">
        <v>-25</v>
      </c>
      <c r="K164" s="22">
        <v>-22</v>
      </c>
      <c r="L164" s="22">
        <v>-21</v>
      </c>
      <c r="M164" s="22">
        <v>-23</v>
      </c>
      <c r="N164" s="22">
        <v>-24</v>
      </c>
      <c r="O164" s="22">
        <v>-26</v>
      </c>
      <c r="P164" s="29">
        <v>-27</v>
      </c>
    </row>
    <row r="165" spans="2:16" ht="30" x14ac:dyDescent="0.2">
      <c r="B165" s="9"/>
      <c r="C165" s="13" t="s">
        <v>85</v>
      </c>
      <c r="D165" s="14"/>
      <c r="E165" s="18"/>
      <c r="F165" s="26" t="s">
        <v>95</v>
      </c>
      <c r="G165" s="20">
        <v>1.45</v>
      </c>
      <c r="H165" s="21">
        <v>0.98</v>
      </c>
      <c r="I165" s="20">
        <v>0.77</v>
      </c>
      <c r="J165" s="20">
        <v>0.68</v>
      </c>
      <c r="K165" s="21">
        <v>0.61</v>
      </c>
      <c r="L165" s="20">
        <v>0.56999999999999995</v>
      </c>
      <c r="M165" s="20">
        <v>0.62</v>
      </c>
      <c r="N165" s="20">
        <v>0.66</v>
      </c>
      <c r="O165" s="21">
        <v>0.71</v>
      </c>
      <c r="P165" s="27">
        <v>0.74</v>
      </c>
    </row>
    <row r="166" spans="2:16" ht="28.5" x14ac:dyDescent="0.2">
      <c r="B166" s="9"/>
      <c r="C166" s="13" t="s">
        <v>86</v>
      </c>
      <c r="D166" s="14"/>
      <c r="E166" s="18"/>
      <c r="F166" s="30" t="s">
        <v>96</v>
      </c>
      <c r="G166" s="23">
        <v>1.1000000000000001</v>
      </c>
      <c r="H166" s="24">
        <v>1</v>
      </c>
      <c r="I166" s="23">
        <v>0.9</v>
      </c>
      <c r="J166" s="23">
        <v>0.9</v>
      </c>
      <c r="K166" s="24">
        <v>0.9</v>
      </c>
      <c r="L166" s="23">
        <v>1</v>
      </c>
      <c r="M166" s="23">
        <v>1.4</v>
      </c>
      <c r="N166" s="23">
        <v>1.6</v>
      </c>
      <c r="O166" s="24">
        <v>1.9</v>
      </c>
      <c r="P166" s="31">
        <v>2.1</v>
      </c>
    </row>
    <row r="167" spans="2:16" ht="15" x14ac:dyDescent="0.2">
      <c r="B167" s="9"/>
      <c r="C167" s="13" t="s">
        <v>78</v>
      </c>
      <c r="D167" s="14"/>
      <c r="E167" s="18"/>
      <c r="F167" s="115"/>
      <c r="G167" s="116"/>
      <c r="H167" s="116"/>
      <c r="I167" s="116"/>
      <c r="J167" s="116"/>
      <c r="K167" s="116"/>
      <c r="L167" s="116"/>
      <c r="M167" s="116"/>
      <c r="N167" s="116"/>
      <c r="O167" s="116"/>
      <c r="P167" s="117"/>
    </row>
    <row r="168" spans="2:16" ht="15" x14ac:dyDescent="0.2">
      <c r="B168" s="9"/>
      <c r="C168" s="13">
        <v>0</v>
      </c>
      <c r="D168" s="14"/>
      <c r="E168" s="18"/>
      <c r="F168" s="122"/>
      <c r="G168" s="123"/>
      <c r="H168" s="123"/>
      <c r="I168" s="123"/>
      <c r="J168" s="123"/>
      <c r="K168" s="123"/>
      <c r="L168" s="123"/>
      <c r="M168" s="123"/>
      <c r="N168" s="123"/>
      <c r="O168" s="123"/>
      <c r="P168" s="124"/>
    </row>
    <row r="169" spans="2:16" ht="15" x14ac:dyDescent="0.2">
      <c r="B169" s="9"/>
      <c r="C169" s="118"/>
      <c r="D169" s="119"/>
      <c r="E169" s="18"/>
      <c r="F169" s="122"/>
      <c r="G169" s="123"/>
      <c r="H169" s="123"/>
      <c r="I169" s="123"/>
      <c r="J169" s="123"/>
      <c r="K169" s="123"/>
      <c r="L169" s="123"/>
      <c r="M169" s="123"/>
      <c r="N169" s="123"/>
      <c r="O169" s="123"/>
      <c r="P169" s="124"/>
    </row>
    <row r="170" spans="2:16" ht="15" x14ac:dyDescent="0.2">
      <c r="B170" s="10"/>
      <c r="C170" s="120"/>
      <c r="D170" s="121"/>
      <c r="E170" s="19"/>
      <c r="F170" s="125"/>
      <c r="G170" s="126"/>
      <c r="H170" s="126"/>
      <c r="I170" s="126"/>
      <c r="J170" s="126"/>
      <c r="K170" s="126"/>
      <c r="L170" s="126"/>
      <c r="M170" s="126"/>
      <c r="N170" s="126"/>
      <c r="O170" s="126"/>
      <c r="P170" s="127"/>
    </row>
    <row r="171" spans="2:16" ht="409.5" x14ac:dyDescent="0.2">
      <c r="B171" s="8" t="s">
        <v>153</v>
      </c>
      <c r="C171" s="11" t="s">
        <v>100</v>
      </c>
      <c r="D171" s="12"/>
      <c r="E171" s="15" t="s">
        <v>155</v>
      </c>
      <c r="F171" s="25" t="s">
        <v>90</v>
      </c>
      <c r="G171" s="128" t="s">
        <v>91</v>
      </c>
      <c r="H171" s="129"/>
      <c r="I171" s="129"/>
      <c r="J171" s="129"/>
      <c r="K171" s="129"/>
      <c r="L171" s="129"/>
      <c r="M171" s="129"/>
      <c r="N171" s="129"/>
      <c r="O171" s="129"/>
      <c r="P171" s="130"/>
    </row>
    <row r="172" spans="2:16" ht="30" x14ac:dyDescent="0.2">
      <c r="B172" s="9" t="s">
        <v>80</v>
      </c>
      <c r="C172" s="13"/>
      <c r="D172" s="14"/>
      <c r="E172" s="16"/>
      <c r="F172" s="26" t="s">
        <v>92</v>
      </c>
      <c r="G172" s="20">
        <v>43</v>
      </c>
      <c r="H172" s="21">
        <v>71</v>
      </c>
      <c r="I172" s="20">
        <v>94</v>
      </c>
      <c r="J172" s="20">
        <v>116</v>
      </c>
      <c r="K172" s="21">
        <v>137</v>
      </c>
      <c r="L172" s="20">
        <v>222</v>
      </c>
      <c r="M172" s="20">
        <v>368</v>
      </c>
      <c r="N172" s="20">
        <v>496</v>
      </c>
      <c r="O172" s="21">
        <v>608</v>
      </c>
      <c r="P172" s="27">
        <v>707</v>
      </c>
    </row>
    <row r="173" spans="2:16" ht="28.5" x14ac:dyDescent="0.2">
      <c r="B173" s="9" t="s">
        <v>154</v>
      </c>
      <c r="C173" s="13" t="s">
        <v>83</v>
      </c>
      <c r="D173" s="14"/>
      <c r="E173" s="17" t="s">
        <v>88</v>
      </c>
      <c r="F173" s="26" t="s">
        <v>93</v>
      </c>
      <c r="G173" s="20">
        <v>-37</v>
      </c>
      <c r="H173" s="21">
        <v>-55</v>
      </c>
      <c r="I173" s="20">
        <v>-71</v>
      </c>
      <c r="J173" s="20">
        <v>-86</v>
      </c>
      <c r="K173" s="21">
        <v>-102</v>
      </c>
      <c r="L173" s="20">
        <v>-214</v>
      </c>
      <c r="M173" s="20">
        <v>-474</v>
      </c>
      <c r="N173" s="20">
        <v>-756</v>
      </c>
      <c r="O173" s="21">
        <v>-1068</v>
      </c>
      <c r="P173" s="27">
        <v>-1375</v>
      </c>
    </row>
    <row r="174" spans="2:16" ht="30" x14ac:dyDescent="0.2">
      <c r="B174" s="9"/>
      <c r="C174" s="13" t="s">
        <v>84</v>
      </c>
      <c r="D174" s="14"/>
      <c r="E174" s="18"/>
      <c r="F174" s="28" t="s">
        <v>94</v>
      </c>
      <c r="G174" s="22">
        <v>-37</v>
      </c>
      <c r="H174" s="22">
        <v>-28</v>
      </c>
      <c r="I174" s="22">
        <v>-24</v>
      </c>
      <c r="J174" s="22">
        <v>-22</v>
      </c>
      <c r="K174" s="22">
        <v>-20</v>
      </c>
      <c r="L174" s="22">
        <v>-21</v>
      </c>
      <c r="M174" s="22">
        <v>-24</v>
      </c>
      <c r="N174" s="22">
        <v>-25</v>
      </c>
      <c r="O174" s="22">
        <v>-27</v>
      </c>
      <c r="P174" s="29">
        <v>-28</v>
      </c>
    </row>
    <row r="175" spans="2:16" ht="30" x14ac:dyDescent="0.2">
      <c r="B175" s="9"/>
      <c r="C175" s="13" t="s">
        <v>85</v>
      </c>
      <c r="D175" s="14"/>
      <c r="E175" s="18"/>
      <c r="F175" s="26" t="s">
        <v>95</v>
      </c>
      <c r="G175" s="20">
        <v>1.01</v>
      </c>
      <c r="H175" s="21">
        <v>0.75</v>
      </c>
      <c r="I175" s="20">
        <v>0.65</v>
      </c>
      <c r="J175" s="20">
        <v>0.59</v>
      </c>
      <c r="K175" s="21">
        <v>0.56000000000000005</v>
      </c>
      <c r="L175" s="20">
        <v>0.57999999999999996</v>
      </c>
      <c r="M175" s="20">
        <v>0.65</v>
      </c>
      <c r="N175" s="20">
        <v>0.69</v>
      </c>
      <c r="O175" s="21">
        <v>0.73</v>
      </c>
      <c r="P175" s="27">
        <v>0.75</v>
      </c>
    </row>
    <row r="176" spans="2:16" ht="28.5" x14ac:dyDescent="0.2">
      <c r="B176" s="9"/>
      <c r="C176" s="13" t="s">
        <v>86</v>
      </c>
      <c r="D176" s="14"/>
      <c r="E176" s="18"/>
      <c r="F176" s="30" t="s">
        <v>96</v>
      </c>
      <c r="G176" s="23">
        <v>0.9</v>
      </c>
      <c r="H176" s="24">
        <v>0.8</v>
      </c>
      <c r="I176" s="23">
        <v>0.8</v>
      </c>
      <c r="J176" s="23">
        <v>0.7</v>
      </c>
      <c r="K176" s="24">
        <v>0.7</v>
      </c>
      <c r="L176" s="23">
        <v>1</v>
      </c>
      <c r="M176" s="23">
        <v>1.3</v>
      </c>
      <c r="N176" s="23">
        <v>1.5</v>
      </c>
      <c r="O176" s="24">
        <v>1.8</v>
      </c>
      <c r="P176" s="31">
        <v>1.9</v>
      </c>
    </row>
    <row r="177" spans="2:16" ht="15" x14ac:dyDescent="0.2">
      <c r="B177" s="9"/>
      <c r="C177" s="13" t="s">
        <v>78</v>
      </c>
      <c r="D177" s="14"/>
      <c r="E177" s="18"/>
      <c r="F177" s="115"/>
      <c r="G177" s="116"/>
      <c r="H177" s="116"/>
      <c r="I177" s="116"/>
      <c r="J177" s="116"/>
      <c r="K177" s="116"/>
      <c r="L177" s="116"/>
      <c r="M177" s="116"/>
      <c r="N177" s="116"/>
      <c r="O177" s="116"/>
      <c r="P177" s="117"/>
    </row>
    <row r="179" spans="2:16" x14ac:dyDescent="0.2">
      <c r="B179" s="40"/>
      <c r="C179" s="41"/>
      <c r="D179" s="41"/>
      <c r="E179" s="41"/>
      <c r="F179" s="41"/>
      <c r="G179" s="42" t="s">
        <v>172</v>
      </c>
      <c r="H179" s="43">
        <v>4.5</v>
      </c>
      <c r="I179" s="41"/>
      <c r="J179" s="41"/>
      <c r="K179" s="41"/>
      <c r="L179" s="41"/>
      <c r="M179" s="41"/>
      <c r="N179" s="41"/>
      <c r="O179" s="41"/>
      <c r="P179" s="44"/>
    </row>
    <row r="180" spans="2:16" x14ac:dyDescent="0.2">
      <c r="B180" s="45"/>
      <c r="C180" s="46"/>
      <c r="D180" s="46"/>
      <c r="E180" s="46"/>
      <c r="F180" s="46"/>
      <c r="G180" s="47" t="s">
        <v>173</v>
      </c>
      <c r="H180" s="48">
        <v>85</v>
      </c>
      <c r="I180" s="46"/>
      <c r="J180" s="46"/>
      <c r="K180" s="46"/>
      <c r="L180" s="46"/>
      <c r="M180" s="46"/>
      <c r="N180" s="46"/>
      <c r="O180" s="46"/>
      <c r="P180" s="49"/>
    </row>
    <row r="181" spans="2:16" x14ac:dyDescent="0.2">
      <c r="B181" s="45" t="s">
        <v>156</v>
      </c>
      <c r="C181" s="46"/>
      <c r="D181" s="46"/>
      <c r="E181" s="46"/>
      <c r="F181" s="46"/>
      <c r="G181" s="47" t="s">
        <v>174</v>
      </c>
      <c r="H181" s="48">
        <v>2.46</v>
      </c>
      <c r="I181" s="46"/>
      <c r="J181" s="46"/>
      <c r="K181" s="46"/>
      <c r="L181" s="46"/>
      <c r="M181" s="46"/>
      <c r="N181" s="46"/>
      <c r="O181" s="46"/>
      <c r="P181" s="49"/>
    </row>
    <row r="182" spans="2:16" x14ac:dyDescent="0.2">
      <c r="B182" s="45"/>
      <c r="C182" s="46"/>
      <c r="D182" s="46"/>
      <c r="E182" s="46"/>
      <c r="F182" s="46"/>
      <c r="G182" s="46"/>
      <c r="H182" s="46"/>
      <c r="I182" s="46"/>
      <c r="J182" s="46"/>
      <c r="K182" s="46"/>
      <c r="L182" s="46"/>
      <c r="M182" s="46"/>
      <c r="N182" s="46"/>
      <c r="O182" s="46"/>
      <c r="P182" s="49"/>
    </row>
    <row r="183" spans="2:16" x14ac:dyDescent="0.2">
      <c r="B183" s="45"/>
      <c r="C183" s="46"/>
      <c r="D183" s="46"/>
      <c r="E183" s="46"/>
      <c r="F183" s="46"/>
      <c r="G183" s="50" t="s">
        <v>157</v>
      </c>
      <c r="H183" s="51" t="s">
        <v>158</v>
      </c>
      <c r="I183" s="51" t="s">
        <v>159</v>
      </c>
      <c r="J183" s="51" t="s">
        <v>160</v>
      </c>
      <c r="K183" s="51" t="s">
        <v>161</v>
      </c>
      <c r="L183" s="51" t="s">
        <v>162</v>
      </c>
      <c r="M183" s="51" t="s">
        <v>163</v>
      </c>
      <c r="N183" s="51" t="s">
        <v>164</v>
      </c>
      <c r="O183" s="51" t="s">
        <v>165</v>
      </c>
      <c r="P183" s="52" t="s">
        <v>166</v>
      </c>
    </row>
    <row r="184" spans="2:16" x14ac:dyDescent="0.2">
      <c r="B184" s="45"/>
      <c r="C184" s="46"/>
      <c r="D184" s="46"/>
      <c r="E184" s="46"/>
      <c r="F184" s="46" t="s">
        <v>167</v>
      </c>
      <c r="G184" s="53">
        <f>(G2+G12+G22+G32+G42+G52+G62+G72+G82+G92+G102+G112+G122+G132+G142+G152+G162+G172)/18</f>
        <v>34.888888888888886</v>
      </c>
      <c r="H184" s="53">
        <f t="shared" ref="H184:P184" si="0">(H2+H12+H22+H32+H42+H52+H62+H72+H82+H92+H102+H112+H122+H132+H142+H152+H162+H172)/18</f>
        <v>55.666666666666664</v>
      </c>
      <c r="I184" s="53">
        <f t="shared" si="0"/>
        <v>75.222222222222229</v>
      </c>
      <c r="J184" s="53">
        <f t="shared" si="0"/>
        <v>93.666666666666671</v>
      </c>
      <c r="K184" s="53">
        <f t="shared" si="0"/>
        <v>110.11111111111111</v>
      </c>
      <c r="L184" s="53">
        <f t="shared" si="0"/>
        <v>184.16666666666666</v>
      </c>
      <c r="M184" s="53">
        <f t="shared" si="0"/>
        <v>319.5</v>
      </c>
      <c r="N184" s="53">
        <f t="shared" si="0"/>
        <v>437.11111111111109</v>
      </c>
      <c r="O184" s="53">
        <f t="shared" si="0"/>
        <v>542.77777777777783</v>
      </c>
      <c r="P184" s="54">
        <f t="shared" si="0"/>
        <v>644.27777777777783</v>
      </c>
    </row>
    <row r="185" spans="2:16" x14ac:dyDescent="0.2">
      <c r="B185" s="45"/>
      <c r="C185" s="46"/>
      <c r="D185" s="46"/>
      <c r="E185" s="46"/>
      <c r="F185" s="46" t="s">
        <v>168</v>
      </c>
      <c r="G185" s="53">
        <f t="shared" ref="G185:P188" si="1">(G3+G13+G23+G33+G43+G53+G63+G73+G83+G93+G103+G113+G123+G133+G143+G153+G163+G173)/18</f>
        <v>-37.388888888888886</v>
      </c>
      <c r="H185" s="53">
        <f t="shared" si="1"/>
        <v>-62.5</v>
      </c>
      <c r="I185" s="53">
        <f t="shared" si="1"/>
        <v>-87.111111111111114</v>
      </c>
      <c r="J185" s="53">
        <f t="shared" si="1"/>
        <v>-110.88888888888889</v>
      </c>
      <c r="K185" s="53">
        <f t="shared" si="1"/>
        <v>-133.83333333333334</v>
      </c>
      <c r="L185" s="53">
        <f t="shared" si="1"/>
        <v>-255.88888888888889</v>
      </c>
      <c r="M185" s="53">
        <f t="shared" si="1"/>
        <v>-521.22222222222217</v>
      </c>
      <c r="N185" s="53">
        <f t="shared" si="1"/>
        <v>-834.94444444444446</v>
      </c>
      <c r="O185" s="53">
        <f t="shared" si="1"/>
        <v>-1149.3333333333333</v>
      </c>
      <c r="P185" s="54">
        <f t="shared" si="1"/>
        <v>-1451.2777777777778</v>
      </c>
    </row>
    <row r="186" spans="2:16" x14ac:dyDescent="0.2">
      <c r="B186" s="45"/>
      <c r="C186" s="46"/>
      <c r="D186" s="46"/>
      <c r="E186" s="46"/>
      <c r="F186" s="46" t="s">
        <v>169</v>
      </c>
      <c r="G186" s="53">
        <f t="shared" si="1"/>
        <v>-37.388888888888886</v>
      </c>
      <c r="H186" s="53">
        <f t="shared" si="1"/>
        <v>-31.555555555555557</v>
      </c>
      <c r="I186" s="53">
        <f t="shared" si="1"/>
        <v>-29</v>
      </c>
      <c r="J186" s="53">
        <f t="shared" si="1"/>
        <v>-27.833333333333332</v>
      </c>
      <c r="K186" s="53">
        <f t="shared" si="1"/>
        <v>-26.611111111111111</v>
      </c>
      <c r="L186" s="53">
        <f t="shared" si="1"/>
        <v>-25.555555555555557</v>
      </c>
      <c r="M186" s="53">
        <f t="shared" si="1"/>
        <v>-26.222222222222221</v>
      </c>
      <c r="N186" s="53">
        <f t="shared" si="1"/>
        <v>-27.833333333333332</v>
      </c>
      <c r="O186" s="53">
        <f t="shared" si="1"/>
        <v>-28.722222222222221</v>
      </c>
      <c r="P186" s="54">
        <f t="shared" si="1"/>
        <v>-29.055555555555557</v>
      </c>
    </row>
    <row r="187" spans="2:16" x14ac:dyDescent="0.2">
      <c r="B187" s="45"/>
      <c r="C187" s="46"/>
      <c r="D187" s="46"/>
      <c r="E187" s="46"/>
      <c r="F187" s="46" t="s">
        <v>170</v>
      </c>
      <c r="G187" s="55">
        <f t="shared" si="1"/>
        <v>1.0216666666666667</v>
      </c>
      <c r="H187" s="55">
        <f t="shared" si="1"/>
        <v>0.85333333333333339</v>
      </c>
      <c r="I187" s="55">
        <f t="shared" si="1"/>
        <v>0.7927777777777778</v>
      </c>
      <c r="J187" s="55">
        <f t="shared" si="1"/>
        <v>0.75777777777777788</v>
      </c>
      <c r="K187" s="55">
        <f t="shared" si="1"/>
        <v>0.73055555555555562</v>
      </c>
      <c r="L187" s="55">
        <f t="shared" si="1"/>
        <v>0.69833333333333347</v>
      </c>
      <c r="M187" s="55">
        <f t="shared" si="1"/>
        <v>0.71277777777777784</v>
      </c>
      <c r="N187" s="55">
        <f t="shared" si="1"/>
        <v>0.75944444444444437</v>
      </c>
      <c r="O187" s="55">
        <f t="shared" si="1"/>
        <v>0.78388888888888886</v>
      </c>
      <c r="P187" s="56">
        <f t="shared" si="1"/>
        <v>0.79222222222222238</v>
      </c>
    </row>
    <row r="188" spans="2:16" x14ac:dyDescent="0.2">
      <c r="B188" s="45"/>
      <c r="C188" s="46"/>
      <c r="D188" s="46"/>
      <c r="E188" s="46"/>
      <c r="F188" s="46" t="s">
        <v>171</v>
      </c>
      <c r="G188" s="57">
        <f t="shared" si="1"/>
        <v>1.0944444444444441</v>
      </c>
      <c r="H188" s="57">
        <f t="shared" si="1"/>
        <v>1.1499999999999999</v>
      </c>
      <c r="I188" s="57">
        <f t="shared" si="1"/>
        <v>1.1611111111111108</v>
      </c>
      <c r="J188" s="57">
        <f t="shared" si="1"/>
        <v>1.1944444444444442</v>
      </c>
      <c r="K188" s="57">
        <f t="shared" si="1"/>
        <v>1.2333333333333334</v>
      </c>
      <c r="L188" s="57">
        <f t="shared" si="1"/>
        <v>1.411111111111111</v>
      </c>
      <c r="M188" s="57">
        <f t="shared" si="1"/>
        <v>1.6388888888888888</v>
      </c>
      <c r="N188" s="57">
        <f t="shared" si="1"/>
        <v>1.9166666666666667</v>
      </c>
      <c r="O188" s="57">
        <f t="shared" si="1"/>
        <v>2.1333333333333333</v>
      </c>
      <c r="P188" s="58">
        <f t="shared" si="1"/>
        <v>2.2611111111111111</v>
      </c>
    </row>
    <row r="189" spans="2:16" x14ac:dyDescent="0.2">
      <c r="B189" s="59"/>
      <c r="C189" s="60"/>
      <c r="D189" s="60"/>
      <c r="E189" s="60"/>
      <c r="F189" s="60"/>
      <c r="G189" s="61"/>
      <c r="H189" s="61"/>
      <c r="I189" s="61"/>
      <c r="J189" s="61"/>
      <c r="K189" s="61"/>
      <c r="L189" s="61"/>
      <c r="M189" s="61"/>
      <c r="N189" s="61"/>
      <c r="O189" s="61"/>
      <c r="P189" s="62"/>
    </row>
    <row r="190" spans="2:16" x14ac:dyDescent="0.2">
      <c r="B190" s="46"/>
      <c r="C190" s="46"/>
      <c r="D190" s="46"/>
      <c r="E190" s="46"/>
      <c r="F190" s="46"/>
      <c r="G190" s="57"/>
      <c r="H190" s="57"/>
      <c r="I190" s="57"/>
      <c r="J190" s="57"/>
      <c r="K190" s="57"/>
      <c r="L190" s="57"/>
      <c r="M190" s="57"/>
      <c r="N190" s="57"/>
      <c r="O190" s="57"/>
      <c r="P190" s="57"/>
    </row>
    <row r="191" spans="2:16" x14ac:dyDescent="0.2">
      <c r="B191" s="46"/>
      <c r="C191" s="46"/>
      <c r="D191" s="46"/>
      <c r="E191" s="46"/>
      <c r="F191" s="46"/>
      <c r="G191" s="57"/>
      <c r="H191" s="57"/>
      <c r="I191" s="57"/>
      <c r="J191" s="57"/>
      <c r="K191" s="57"/>
      <c r="L191" s="57"/>
      <c r="M191" s="57"/>
      <c r="N191" s="57"/>
      <c r="O191" s="57"/>
      <c r="P191" s="57"/>
    </row>
    <row r="192" spans="2:16" x14ac:dyDescent="0.2">
      <c r="B192" s="73" t="s">
        <v>181</v>
      </c>
      <c r="G192" s="34"/>
      <c r="H192" s="34"/>
      <c r="I192" s="34"/>
      <c r="J192" s="34"/>
      <c r="K192" s="34"/>
      <c r="L192" s="34"/>
      <c r="M192" s="34"/>
      <c r="N192" s="34"/>
      <c r="O192" s="34"/>
      <c r="P192" s="34"/>
    </row>
    <row r="193" spans="3:27" x14ac:dyDescent="0.2">
      <c r="F193" s="40"/>
      <c r="G193" s="63">
        <v>39</v>
      </c>
      <c r="H193" s="64">
        <v>64</v>
      </c>
      <c r="I193" s="63">
        <v>84</v>
      </c>
      <c r="J193" s="63">
        <v>100</v>
      </c>
      <c r="K193" s="64">
        <v>115</v>
      </c>
      <c r="L193" s="63">
        <v>181</v>
      </c>
      <c r="M193" s="63">
        <v>285</v>
      </c>
      <c r="N193" s="63">
        <v>385</v>
      </c>
      <c r="O193" s="64">
        <v>490</v>
      </c>
      <c r="P193" s="63">
        <v>594</v>
      </c>
      <c r="Q193" s="44"/>
    </row>
    <row r="194" spans="3:27" x14ac:dyDescent="0.2">
      <c r="F194" s="45"/>
      <c r="G194" s="65">
        <v>1</v>
      </c>
      <c r="H194" s="65">
        <v>2</v>
      </c>
      <c r="I194" s="65">
        <v>3</v>
      </c>
      <c r="J194" s="65">
        <v>4</v>
      </c>
      <c r="K194" s="65">
        <v>5</v>
      </c>
      <c r="L194" s="65">
        <v>10</v>
      </c>
      <c r="M194" s="65">
        <v>20</v>
      </c>
      <c r="N194" s="65">
        <v>30</v>
      </c>
      <c r="O194" s="65">
        <v>40</v>
      </c>
      <c r="P194" s="65">
        <v>50</v>
      </c>
      <c r="Q194" s="49"/>
    </row>
    <row r="195" spans="3:27" x14ac:dyDescent="0.2">
      <c r="F195" s="45"/>
      <c r="G195" s="50" t="s">
        <v>157</v>
      </c>
      <c r="H195" s="51" t="s">
        <v>158</v>
      </c>
      <c r="I195" s="51" t="s">
        <v>159</v>
      </c>
      <c r="J195" s="51" t="s">
        <v>160</v>
      </c>
      <c r="K195" s="51" t="s">
        <v>161</v>
      </c>
      <c r="L195" s="51" t="s">
        <v>162</v>
      </c>
      <c r="M195" s="51" t="s">
        <v>163</v>
      </c>
      <c r="N195" s="51" t="s">
        <v>164</v>
      </c>
      <c r="O195" s="51" t="s">
        <v>165</v>
      </c>
      <c r="P195" s="51" t="s">
        <v>166</v>
      </c>
      <c r="Q195" s="49"/>
    </row>
    <row r="196" spans="3:27" x14ac:dyDescent="0.2">
      <c r="F196" s="45" t="s">
        <v>167</v>
      </c>
      <c r="G196" s="66">
        <v>39</v>
      </c>
      <c r="H196" s="67">
        <v>64</v>
      </c>
      <c r="I196" s="66">
        <v>84</v>
      </c>
      <c r="J196" s="66">
        <v>100</v>
      </c>
      <c r="K196" s="67">
        <v>115</v>
      </c>
      <c r="L196" s="66">
        <v>181</v>
      </c>
      <c r="M196" s="66">
        <v>285</v>
      </c>
      <c r="N196" s="66">
        <v>385</v>
      </c>
      <c r="O196" s="67">
        <v>490</v>
      </c>
      <c r="P196" s="66">
        <v>594</v>
      </c>
      <c r="Q196" s="49" t="s">
        <v>179</v>
      </c>
    </row>
    <row r="197" spans="3:27" x14ac:dyDescent="0.2">
      <c r="F197" s="45" t="s">
        <v>168</v>
      </c>
      <c r="G197" s="66">
        <v>-36</v>
      </c>
      <c r="H197" s="67">
        <v>-62.5</v>
      </c>
      <c r="I197" s="66">
        <v>-86</v>
      </c>
      <c r="J197" s="66">
        <v>-108</v>
      </c>
      <c r="K197" s="67">
        <v>-132</v>
      </c>
      <c r="L197" s="66">
        <v>-255.88888888888889</v>
      </c>
      <c r="M197" s="66">
        <v>-510</v>
      </c>
      <c r="N197" s="66">
        <v>-765</v>
      </c>
      <c r="O197" s="67">
        <v>-1025</v>
      </c>
      <c r="P197" s="66">
        <v>-1285</v>
      </c>
      <c r="Q197" s="49"/>
    </row>
    <row r="198" spans="3:27" x14ac:dyDescent="0.2">
      <c r="F198" s="68" t="s">
        <v>169</v>
      </c>
      <c r="G198" s="69">
        <f>G197/G194</f>
        <v>-36</v>
      </c>
      <c r="H198" s="69">
        <f t="shared" ref="H198:P198" si="2">H197/H194</f>
        <v>-31.25</v>
      </c>
      <c r="I198" s="69">
        <f t="shared" si="2"/>
        <v>-28.666666666666668</v>
      </c>
      <c r="J198" s="69">
        <f t="shared" si="2"/>
        <v>-27</v>
      </c>
      <c r="K198" s="69">
        <f t="shared" si="2"/>
        <v>-26.4</v>
      </c>
      <c r="L198" s="69">
        <f t="shared" si="2"/>
        <v>-25.588888888888889</v>
      </c>
      <c r="M198" s="69">
        <f t="shared" si="2"/>
        <v>-25.5</v>
      </c>
      <c r="N198" s="69">
        <f t="shared" si="2"/>
        <v>-25.5</v>
      </c>
      <c r="O198" s="69">
        <f t="shared" si="2"/>
        <v>-25.625</v>
      </c>
      <c r="P198" s="69">
        <f t="shared" si="2"/>
        <v>-25.7</v>
      </c>
      <c r="Q198" s="49"/>
    </row>
    <row r="199" spans="3:27" ht="15" x14ac:dyDescent="0.2">
      <c r="C199" s="93">
        <v>1</v>
      </c>
      <c r="D199" s="96">
        <f>G199</f>
        <v>0.98275717587051414</v>
      </c>
      <c r="E199" s="93"/>
      <c r="F199" s="94" t="s">
        <v>170</v>
      </c>
      <c r="G199" s="95">
        <f>SQRT(12*32.2*G198^2/(4*$H$180*($H$179*56)*$H$181^2))</f>
        <v>0.98275717587051414</v>
      </c>
      <c r="H199" s="95">
        <f t="shared" ref="H199:P199" si="3">SQRT(12*32.2*H198^2/(4*$H$180*($H$179*56)*$H$181^2))</f>
        <v>0.85308782627648805</v>
      </c>
      <c r="I199" s="95">
        <f t="shared" si="3"/>
        <v>0.78256589930429843</v>
      </c>
      <c r="J199" s="95">
        <f t="shared" si="3"/>
        <v>0.73706788190288564</v>
      </c>
      <c r="K199" s="95">
        <f t="shared" si="3"/>
        <v>0.72068859563837706</v>
      </c>
      <c r="L199" s="95">
        <f t="shared" si="3"/>
        <v>0.6985462271696895</v>
      </c>
      <c r="M199" s="95">
        <f t="shared" si="3"/>
        <v>0.69611966624161425</v>
      </c>
      <c r="N199" s="95">
        <f t="shared" si="3"/>
        <v>0.69611966624161425</v>
      </c>
      <c r="O199" s="95">
        <f t="shared" si="3"/>
        <v>0.69953201754672012</v>
      </c>
      <c r="P199" s="95">
        <f t="shared" si="3"/>
        <v>0.70157942832978371</v>
      </c>
      <c r="Q199" s="49"/>
    </row>
    <row r="200" spans="3:27" ht="15" x14ac:dyDescent="0.2">
      <c r="C200" s="93">
        <v>2</v>
      </c>
      <c r="D200" s="96">
        <f>H199</f>
        <v>0.85308782627648805</v>
      </c>
      <c r="F200" s="45" t="s">
        <v>171</v>
      </c>
      <c r="G200" s="37">
        <f>(G197/G196)*-1</f>
        <v>0.92307692307692313</v>
      </c>
      <c r="H200" s="39">
        <f t="shared" ref="H200:P200" si="4">(H197/H196)*-1</f>
        <v>0.9765625</v>
      </c>
      <c r="I200" s="37">
        <f t="shared" si="4"/>
        <v>1.0238095238095237</v>
      </c>
      <c r="J200" s="37">
        <f t="shared" si="4"/>
        <v>1.08</v>
      </c>
      <c r="K200" s="39">
        <f t="shared" si="4"/>
        <v>1.1478260869565218</v>
      </c>
      <c r="L200" s="37">
        <f t="shared" si="4"/>
        <v>1.4137507673419276</v>
      </c>
      <c r="M200" s="37">
        <f t="shared" si="4"/>
        <v>1.7894736842105263</v>
      </c>
      <c r="N200" s="37">
        <f t="shared" si="4"/>
        <v>1.9870129870129871</v>
      </c>
      <c r="O200" s="39">
        <f t="shared" si="4"/>
        <v>2.0918367346938775</v>
      </c>
      <c r="P200" s="37">
        <f t="shared" si="4"/>
        <v>2.1632996632996635</v>
      </c>
      <c r="Q200" s="49"/>
    </row>
    <row r="201" spans="3:27" x14ac:dyDescent="0.2">
      <c r="C201" s="93">
        <v>3</v>
      </c>
      <c r="D201" s="96">
        <f>I199</f>
        <v>0.78256589930429843</v>
      </c>
      <c r="F201" s="45"/>
      <c r="G201" s="46"/>
      <c r="H201" s="46"/>
      <c r="I201" s="46"/>
      <c r="J201" s="46"/>
      <c r="K201" s="46"/>
      <c r="L201" s="46"/>
      <c r="M201" s="46"/>
      <c r="N201" s="46"/>
      <c r="O201" s="46"/>
      <c r="P201" s="46"/>
      <c r="Q201" s="49"/>
    </row>
    <row r="202" spans="3:27" x14ac:dyDescent="0.2">
      <c r="C202" s="93">
        <v>4</v>
      </c>
      <c r="D202" s="96">
        <f>J199</f>
        <v>0.73706788190288564</v>
      </c>
      <c r="F202" s="45"/>
      <c r="G202" s="46"/>
      <c r="H202" s="70">
        <f>G199-H199</f>
        <v>0.1296693495940261</v>
      </c>
      <c r="I202" s="70">
        <f t="shared" ref="I202:P202" si="5">H199-I199</f>
        <v>7.0521926972189619E-2</v>
      </c>
      <c r="J202" s="70">
        <f t="shared" si="5"/>
        <v>4.5498017401412794E-2</v>
      </c>
      <c r="K202" s="70">
        <f t="shared" si="5"/>
        <v>1.6379286264508575E-2</v>
      </c>
      <c r="L202" s="70">
        <f t="shared" si="5"/>
        <v>2.2142368468687557E-2</v>
      </c>
      <c r="M202" s="70">
        <f t="shared" si="5"/>
        <v>2.4265609280752498E-3</v>
      </c>
      <c r="N202" s="70">
        <f t="shared" si="5"/>
        <v>0</v>
      </c>
      <c r="O202" s="70">
        <f t="shared" si="5"/>
        <v>-3.4123513051058652E-3</v>
      </c>
      <c r="P202" s="70">
        <f t="shared" si="5"/>
        <v>-2.0474107830635857E-3</v>
      </c>
      <c r="Q202" s="49"/>
    </row>
    <row r="203" spans="3:27" x14ac:dyDescent="0.2">
      <c r="C203" s="93">
        <v>5</v>
      </c>
      <c r="D203" s="96">
        <f>K199</f>
        <v>0.72068859563837706</v>
      </c>
      <c r="F203" s="45"/>
      <c r="G203" s="46"/>
      <c r="H203" s="70">
        <f>H200-G200</f>
        <v>5.3485576923076872E-2</v>
      </c>
      <c r="I203" s="70">
        <f t="shared" ref="I203:P203" si="6">I200-H200</f>
        <v>4.7247023809523725E-2</v>
      </c>
      <c r="J203" s="70">
        <f t="shared" si="6"/>
        <v>5.6190476190476346E-2</v>
      </c>
      <c r="K203" s="70">
        <f t="shared" si="6"/>
        <v>6.7826086956521703E-2</v>
      </c>
      <c r="L203" s="70">
        <f t="shared" si="6"/>
        <v>0.26592468038540584</v>
      </c>
      <c r="M203" s="70">
        <f t="shared" si="6"/>
        <v>0.37572291686859871</v>
      </c>
      <c r="N203" s="70">
        <f t="shared" si="6"/>
        <v>0.19753930280246079</v>
      </c>
      <c r="O203" s="70">
        <f t="shared" si="6"/>
        <v>0.10482374768089042</v>
      </c>
      <c r="P203" s="70">
        <f t="shared" si="6"/>
        <v>7.1462928605785958E-2</v>
      </c>
      <c r="Q203" s="49"/>
      <c r="R203" s="35" t="s">
        <v>157</v>
      </c>
      <c r="S203" s="36" t="s">
        <v>158</v>
      </c>
      <c r="T203" s="36" t="s">
        <v>159</v>
      </c>
      <c r="U203" s="36" t="s">
        <v>160</v>
      </c>
      <c r="V203" s="36" t="s">
        <v>161</v>
      </c>
      <c r="W203" s="36" t="s">
        <v>162</v>
      </c>
      <c r="X203" s="36" t="s">
        <v>163</v>
      </c>
      <c r="Y203" s="36" t="s">
        <v>164</v>
      </c>
      <c r="Z203" s="36" t="s">
        <v>165</v>
      </c>
      <c r="AA203" s="36" t="s">
        <v>166</v>
      </c>
    </row>
    <row r="204" spans="3:27" x14ac:dyDescent="0.2">
      <c r="C204" s="93">
        <v>10</v>
      </c>
      <c r="D204" s="96">
        <v>0.7</v>
      </c>
      <c r="F204" s="45"/>
      <c r="G204" s="46"/>
      <c r="H204" s="46"/>
      <c r="I204" s="46"/>
      <c r="J204" s="46"/>
      <c r="K204" s="46"/>
      <c r="L204" s="46"/>
      <c r="M204" s="46"/>
      <c r="N204" s="46"/>
      <c r="O204" s="46"/>
      <c r="P204" s="46"/>
      <c r="Q204" s="49"/>
    </row>
    <row r="205" spans="3:27" x14ac:dyDescent="0.2">
      <c r="C205" s="93">
        <v>20</v>
      </c>
      <c r="D205" s="96">
        <v>0.7</v>
      </c>
      <c r="F205" s="45"/>
      <c r="G205" s="46"/>
      <c r="H205" s="46"/>
      <c r="I205" s="46"/>
      <c r="J205" s="46"/>
      <c r="K205" s="46"/>
      <c r="L205" s="46"/>
      <c r="M205" s="46"/>
      <c r="N205" s="46"/>
      <c r="O205" s="46"/>
      <c r="P205" s="46"/>
      <c r="Q205" s="49"/>
      <c r="R205" s="32">
        <f>G226-G196</f>
        <v>0</v>
      </c>
      <c r="S205" s="32">
        <f t="shared" ref="S205:X205" si="7">H226-H196</f>
        <v>0</v>
      </c>
      <c r="T205" s="32">
        <f t="shared" si="7"/>
        <v>0</v>
      </c>
      <c r="U205" s="32">
        <f t="shared" si="7"/>
        <v>0</v>
      </c>
      <c r="V205" s="32">
        <f t="shared" si="7"/>
        <v>0</v>
      </c>
      <c r="W205" s="32">
        <f t="shared" si="7"/>
        <v>9</v>
      </c>
      <c r="X205" s="32">
        <f t="shared" si="7"/>
        <v>27</v>
      </c>
      <c r="Y205" s="32">
        <f>N226-N196</f>
        <v>40</v>
      </c>
      <c r="Z205" s="32">
        <f t="shared" ref="Z205:AA205" si="8">O226-O196</f>
        <v>45</v>
      </c>
      <c r="AA205" s="32">
        <f t="shared" si="8"/>
        <v>50.277777777777828</v>
      </c>
    </row>
    <row r="206" spans="3:27" x14ac:dyDescent="0.2">
      <c r="C206" s="93">
        <v>30</v>
      </c>
      <c r="D206" s="96">
        <v>0.7</v>
      </c>
      <c r="F206" s="45"/>
      <c r="G206" s="46"/>
      <c r="H206" s="46"/>
      <c r="I206" s="46"/>
      <c r="J206" s="46"/>
      <c r="K206" s="46"/>
      <c r="L206" s="46"/>
      <c r="M206" s="46"/>
      <c r="N206" s="46"/>
      <c r="O206" s="46"/>
      <c r="P206" s="46"/>
      <c r="Q206" s="49"/>
      <c r="R206" s="32">
        <f t="shared" ref="R206:AA206" si="9">G250-G226</f>
        <v>0</v>
      </c>
      <c r="S206" s="32">
        <f t="shared" si="9"/>
        <v>0</v>
      </c>
      <c r="T206" s="32">
        <f t="shared" si="9"/>
        <v>0</v>
      </c>
      <c r="U206" s="32">
        <f t="shared" si="9"/>
        <v>0</v>
      </c>
      <c r="V206" s="32">
        <f t="shared" si="9"/>
        <v>0</v>
      </c>
      <c r="W206" s="32">
        <f t="shared" si="9"/>
        <v>10</v>
      </c>
      <c r="X206" s="32">
        <f t="shared" si="9"/>
        <v>28</v>
      </c>
      <c r="Y206" s="32">
        <f t="shared" si="9"/>
        <v>40</v>
      </c>
      <c r="Z206" s="32">
        <f t="shared" si="9"/>
        <v>46</v>
      </c>
      <c r="AA206" s="32">
        <f t="shared" si="9"/>
        <v>50.722222222222172</v>
      </c>
    </row>
    <row r="207" spans="3:27" x14ac:dyDescent="0.2">
      <c r="C207" s="93">
        <v>40</v>
      </c>
      <c r="D207" s="96">
        <v>0.7</v>
      </c>
      <c r="F207" s="45"/>
      <c r="G207" s="46"/>
      <c r="H207" s="46"/>
      <c r="I207" s="46"/>
      <c r="J207" s="46"/>
      <c r="K207" s="46"/>
      <c r="L207" s="46"/>
      <c r="M207" s="46"/>
      <c r="N207" s="46"/>
      <c r="O207" s="46"/>
      <c r="P207" s="46"/>
      <c r="Q207" s="49"/>
    </row>
    <row r="208" spans="3:27" x14ac:dyDescent="0.2">
      <c r="C208" s="93">
        <v>50</v>
      </c>
      <c r="D208" s="96">
        <v>0.7</v>
      </c>
      <c r="F208" s="45"/>
      <c r="G208" s="46"/>
      <c r="H208" s="46"/>
      <c r="I208" s="46"/>
      <c r="J208" s="46"/>
      <c r="K208" s="46"/>
      <c r="L208" s="46"/>
      <c r="M208" s="46"/>
      <c r="N208" s="46"/>
      <c r="O208" s="46"/>
      <c r="P208" s="46"/>
      <c r="Q208" s="49"/>
    </row>
    <row r="209" spans="6:17" x14ac:dyDescent="0.2">
      <c r="F209" s="45"/>
      <c r="G209" s="46"/>
      <c r="H209" s="46"/>
      <c r="I209" s="46"/>
      <c r="J209" s="46"/>
      <c r="K209" s="46"/>
      <c r="L209" s="46"/>
      <c r="M209" s="46"/>
      <c r="N209" s="46"/>
      <c r="O209" s="46"/>
      <c r="P209" s="46"/>
      <c r="Q209" s="49"/>
    </row>
    <row r="210" spans="6:17" x14ac:dyDescent="0.2">
      <c r="F210" s="45"/>
      <c r="G210" s="46"/>
      <c r="H210" s="46"/>
      <c r="I210" s="46"/>
      <c r="J210" s="46"/>
      <c r="K210" s="46"/>
      <c r="L210" s="46"/>
      <c r="M210" s="46"/>
      <c r="N210" s="46"/>
      <c r="O210" s="46"/>
      <c r="P210" s="46"/>
      <c r="Q210" s="49"/>
    </row>
    <row r="211" spans="6:17" x14ac:dyDescent="0.2">
      <c r="F211" s="45"/>
      <c r="G211" s="46"/>
      <c r="H211" s="46"/>
      <c r="I211" s="46"/>
      <c r="J211" s="46"/>
      <c r="K211" s="46"/>
      <c r="L211" s="46"/>
      <c r="M211" s="46"/>
      <c r="N211" s="46"/>
      <c r="O211" s="46"/>
      <c r="P211" s="46"/>
      <c r="Q211" s="49"/>
    </row>
    <row r="212" spans="6:17" x14ac:dyDescent="0.2">
      <c r="F212" s="45"/>
      <c r="G212" s="46"/>
      <c r="H212" s="46"/>
      <c r="I212" s="46"/>
      <c r="J212" s="46"/>
      <c r="K212" s="46"/>
      <c r="L212" s="46"/>
      <c r="M212" s="46"/>
      <c r="N212" s="46"/>
      <c r="O212" s="46"/>
      <c r="P212" s="46"/>
      <c r="Q212" s="49"/>
    </row>
    <row r="213" spans="6:17" x14ac:dyDescent="0.2">
      <c r="F213" s="45"/>
      <c r="G213" s="46"/>
      <c r="H213" s="46"/>
      <c r="I213" s="46"/>
      <c r="J213" s="46"/>
      <c r="K213" s="46"/>
      <c r="L213" s="46"/>
      <c r="M213" s="46"/>
      <c r="N213" s="46"/>
      <c r="O213" s="46"/>
      <c r="P213" s="46"/>
      <c r="Q213" s="49"/>
    </row>
    <row r="214" spans="6:17" x14ac:dyDescent="0.2">
      <c r="F214" s="45"/>
      <c r="G214" s="46"/>
      <c r="H214" s="46"/>
      <c r="I214" s="46"/>
      <c r="J214" s="46"/>
      <c r="K214" s="46"/>
      <c r="L214" s="46"/>
      <c r="M214" s="46"/>
      <c r="N214" s="46"/>
      <c r="O214" s="46"/>
      <c r="P214" s="46"/>
      <c r="Q214" s="49"/>
    </row>
    <row r="215" spans="6:17" x14ac:dyDescent="0.2">
      <c r="F215" s="45"/>
      <c r="G215" s="46"/>
      <c r="H215" s="46"/>
      <c r="I215" s="46"/>
      <c r="J215" s="46"/>
      <c r="K215" s="46"/>
      <c r="L215" s="46"/>
      <c r="M215" s="46"/>
      <c r="N215" s="46"/>
      <c r="O215" s="46"/>
      <c r="P215" s="46"/>
      <c r="Q215" s="49"/>
    </row>
    <row r="216" spans="6:17" x14ac:dyDescent="0.2">
      <c r="F216" s="45"/>
      <c r="G216" s="46"/>
      <c r="H216" s="46"/>
      <c r="I216" s="46"/>
      <c r="J216" s="46"/>
      <c r="K216" s="46"/>
      <c r="L216" s="46"/>
      <c r="M216" s="46"/>
      <c r="N216" s="46"/>
      <c r="O216" s="46"/>
      <c r="P216" s="46"/>
      <c r="Q216" s="49"/>
    </row>
    <row r="217" spans="6:17" x14ac:dyDescent="0.2">
      <c r="F217" s="45"/>
      <c r="G217" s="46"/>
      <c r="H217" s="46"/>
      <c r="I217" s="46"/>
      <c r="J217" s="46"/>
      <c r="K217" s="46"/>
      <c r="L217" s="46"/>
      <c r="M217" s="46"/>
      <c r="N217" s="46"/>
      <c r="O217" s="46"/>
      <c r="P217" s="46"/>
      <c r="Q217" s="49"/>
    </row>
    <row r="218" spans="6:17" x14ac:dyDescent="0.2">
      <c r="F218" s="45"/>
      <c r="G218" s="46"/>
      <c r="H218" s="46"/>
      <c r="I218" s="46"/>
      <c r="J218" s="46"/>
      <c r="K218" s="46"/>
      <c r="L218" s="46"/>
      <c r="M218" s="46"/>
      <c r="N218" s="46"/>
      <c r="O218" s="46"/>
      <c r="P218" s="46"/>
      <c r="Q218" s="49"/>
    </row>
    <row r="219" spans="6:17" x14ac:dyDescent="0.2">
      <c r="F219" s="45"/>
      <c r="G219" s="46"/>
      <c r="H219" s="46"/>
      <c r="I219" s="46"/>
      <c r="J219" s="46"/>
      <c r="K219" s="46"/>
      <c r="L219" s="46"/>
      <c r="M219" s="46"/>
      <c r="N219" s="46"/>
      <c r="O219" s="46"/>
      <c r="P219" s="46"/>
      <c r="Q219" s="49"/>
    </row>
    <row r="220" spans="6:17" x14ac:dyDescent="0.2">
      <c r="F220" s="45"/>
      <c r="G220" s="46"/>
      <c r="H220" s="46"/>
      <c r="I220" s="46"/>
      <c r="J220" s="46"/>
      <c r="K220" s="46"/>
      <c r="L220" s="46"/>
      <c r="M220" s="46"/>
      <c r="N220" s="46"/>
      <c r="O220" s="46"/>
      <c r="P220" s="46"/>
      <c r="Q220" s="49"/>
    </row>
    <row r="221" spans="6:17" x14ac:dyDescent="0.2">
      <c r="F221" s="59"/>
      <c r="G221" s="60"/>
      <c r="H221" s="60"/>
      <c r="I221" s="60"/>
      <c r="J221" s="60"/>
      <c r="K221" s="60"/>
      <c r="L221" s="60"/>
      <c r="M221" s="60"/>
      <c r="N221" s="60"/>
      <c r="O221" s="60"/>
      <c r="P221" s="60"/>
      <c r="Q221" s="71"/>
    </row>
    <row r="223" spans="6:17" x14ac:dyDescent="0.2">
      <c r="F223" s="40"/>
      <c r="G223" s="63">
        <v>39</v>
      </c>
      <c r="H223" s="64">
        <v>64</v>
      </c>
      <c r="I223" s="63">
        <v>84</v>
      </c>
      <c r="J223" s="63">
        <v>100</v>
      </c>
      <c r="K223" s="64">
        <v>115</v>
      </c>
      <c r="L223" s="63">
        <v>190</v>
      </c>
      <c r="M223" s="63">
        <v>319.5</v>
      </c>
      <c r="N223" s="63">
        <v>437.11111111111109</v>
      </c>
      <c r="O223" s="64">
        <v>542.77777777777783</v>
      </c>
      <c r="P223" s="63">
        <v>644.27777777777783</v>
      </c>
      <c r="Q223" s="44"/>
    </row>
    <row r="224" spans="6:17" x14ac:dyDescent="0.2">
      <c r="F224" s="45"/>
      <c r="G224" s="65">
        <v>1</v>
      </c>
      <c r="H224" s="65">
        <v>2</v>
      </c>
      <c r="I224" s="65">
        <v>3</v>
      </c>
      <c r="J224" s="65">
        <v>4</v>
      </c>
      <c r="K224" s="65">
        <v>5</v>
      </c>
      <c r="L224" s="65">
        <v>10</v>
      </c>
      <c r="M224" s="65">
        <v>20</v>
      </c>
      <c r="N224" s="65">
        <v>30</v>
      </c>
      <c r="O224" s="65">
        <v>40</v>
      </c>
      <c r="P224" s="65">
        <v>50</v>
      </c>
      <c r="Q224" s="49"/>
    </row>
    <row r="225" spans="6:17" x14ac:dyDescent="0.2">
      <c r="F225" s="45"/>
      <c r="G225" s="50" t="s">
        <v>157</v>
      </c>
      <c r="H225" s="51" t="s">
        <v>158</v>
      </c>
      <c r="I225" s="51" t="s">
        <v>159</v>
      </c>
      <c r="J225" s="51" t="s">
        <v>160</v>
      </c>
      <c r="K225" s="51" t="s">
        <v>161</v>
      </c>
      <c r="L225" s="51" t="s">
        <v>162</v>
      </c>
      <c r="M225" s="51" t="s">
        <v>163</v>
      </c>
      <c r="N225" s="51" t="s">
        <v>164</v>
      </c>
      <c r="O225" s="51" t="s">
        <v>165</v>
      </c>
      <c r="P225" s="51" t="s">
        <v>166</v>
      </c>
      <c r="Q225" s="49"/>
    </row>
    <row r="226" spans="6:17" x14ac:dyDescent="0.2">
      <c r="F226" s="45" t="s">
        <v>167</v>
      </c>
      <c r="G226" s="66">
        <v>39</v>
      </c>
      <c r="H226" s="67">
        <v>64</v>
      </c>
      <c r="I226" s="66">
        <v>84</v>
      </c>
      <c r="J226" s="66">
        <v>100</v>
      </c>
      <c r="K226" s="67">
        <v>115</v>
      </c>
      <c r="L226" s="66">
        <v>190</v>
      </c>
      <c r="M226" s="66">
        <v>312</v>
      </c>
      <c r="N226" s="66">
        <v>425</v>
      </c>
      <c r="O226" s="67">
        <v>535</v>
      </c>
      <c r="P226" s="66">
        <v>644.27777777777783</v>
      </c>
      <c r="Q226" s="49" t="s">
        <v>178</v>
      </c>
    </row>
    <row r="227" spans="6:17" x14ac:dyDescent="0.2">
      <c r="F227" s="45" t="s">
        <v>168</v>
      </c>
      <c r="G227" s="66">
        <v>-36</v>
      </c>
      <c r="H227" s="67">
        <v>-62.5</v>
      </c>
      <c r="I227" s="66">
        <v>-86</v>
      </c>
      <c r="J227" s="66">
        <v>-108</v>
      </c>
      <c r="K227" s="67">
        <v>-132</v>
      </c>
      <c r="L227" s="66">
        <v>-255.88888888888889</v>
      </c>
      <c r="M227" s="66">
        <v>-510</v>
      </c>
      <c r="N227" s="66">
        <v>-765</v>
      </c>
      <c r="O227" s="67">
        <v>-1025</v>
      </c>
      <c r="P227" s="66">
        <v>-1285</v>
      </c>
      <c r="Q227" s="49"/>
    </row>
    <row r="228" spans="6:17" x14ac:dyDescent="0.2">
      <c r="F228" s="68" t="s">
        <v>169</v>
      </c>
      <c r="G228" s="69">
        <f>G227/G224</f>
        <v>-36</v>
      </c>
      <c r="H228" s="69">
        <f t="shared" ref="H228:P228" si="10">H227/H224</f>
        <v>-31.25</v>
      </c>
      <c r="I228" s="69">
        <f t="shared" si="10"/>
        <v>-28.666666666666668</v>
      </c>
      <c r="J228" s="69">
        <f t="shared" si="10"/>
        <v>-27</v>
      </c>
      <c r="K228" s="69">
        <f t="shared" si="10"/>
        <v>-26.4</v>
      </c>
      <c r="L228" s="69">
        <f t="shared" si="10"/>
        <v>-25.588888888888889</v>
      </c>
      <c r="M228" s="69">
        <f t="shared" si="10"/>
        <v>-25.5</v>
      </c>
      <c r="N228" s="69">
        <f t="shared" si="10"/>
        <v>-25.5</v>
      </c>
      <c r="O228" s="69">
        <f t="shared" si="10"/>
        <v>-25.625</v>
      </c>
      <c r="P228" s="69">
        <f t="shared" si="10"/>
        <v>-25.7</v>
      </c>
      <c r="Q228" s="49"/>
    </row>
    <row r="229" spans="6:17" ht="15" x14ac:dyDescent="0.2">
      <c r="F229" s="45" t="s">
        <v>170</v>
      </c>
      <c r="G229" s="88">
        <f t="shared" ref="G229:P229" si="11">SQRT(12*32.2*G228^2/(4*$H$180*($H$179*56)*$H$181^2))</f>
        <v>0.98275717587051414</v>
      </c>
      <c r="H229" s="91">
        <f t="shared" si="11"/>
        <v>0.85308782627648805</v>
      </c>
      <c r="I229" s="88">
        <f t="shared" si="11"/>
        <v>0.78256589930429843</v>
      </c>
      <c r="J229" s="88">
        <f t="shared" si="11"/>
        <v>0.73706788190288564</v>
      </c>
      <c r="K229" s="91">
        <f t="shared" si="11"/>
        <v>0.72068859563837706</v>
      </c>
      <c r="L229" s="88">
        <f t="shared" si="11"/>
        <v>0.6985462271696895</v>
      </c>
      <c r="M229" s="88">
        <f t="shared" si="11"/>
        <v>0.69611966624161425</v>
      </c>
      <c r="N229" s="88">
        <f t="shared" si="11"/>
        <v>0.69611966624161425</v>
      </c>
      <c r="O229" s="91">
        <f t="shared" si="11"/>
        <v>0.69953201754672012</v>
      </c>
      <c r="P229" s="88">
        <f t="shared" si="11"/>
        <v>0.70157942832978371</v>
      </c>
      <c r="Q229" s="49"/>
    </row>
    <row r="230" spans="6:17" ht="15" x14ac:dyDescent="0.2">
      <c r="F230" s="45" t="s">
        <v>171</v>
      </c>
      <c r="G230" s="37">
        <f>(G227/G226)*-1</f>
        <v>0.92307692307692313</v>
      </c>
      <c r="H230" s="39">
        <f t="shared" ref="H230:P230" si="12">(H227/H226)*-1</f>
        <v>0.9765625</v>
      </c>
      <c r="I230" s="37">
        <f t="shared" si="12"/>
        <v>1.0238095238095237</v>
      </c>
      <c r="J230" s="37">
        <f t="shared" si="12"/>
        <v>1.08</v>
      </c>
      <c r="K230" s="39">
        <f t="shared" si="12"/>
        <v>1.1478260869565218</v>
      </c>
      <c r="L230" s="37">
        <f t="shared" si="12"/>
        <v>1.3467836257309942</v>
      </c>
      <c r="M230" s="37">
        <f t="shared" si="12"/>
        <v>1.6346153846153846</v>
      </c>
      <c r="N230" s="37">
        <f t="shared" si="12"/>
        <v>1.8</v>
      </c>
      <c r="O230" s="39">
        <f t="shared" si="12"/>
        <v>1.9158878504672898</v>
      </c>
      <c r="P230" s="37">
        <f t="shared" si="12"/>
        <v>1.9944813313788048</v>
      </c>
      <c r="Q230" s="49"/>
    </row>
    <row r="231" spans="6:17" x14ac:dyDescent="0.2">
      <c r="F231" s="45"/>
      <c r="G231" s="46"/>
      <c r="H231" s="46"/>
      <c r="I231" s="46"/>
      <c r="J231" s="46"/>
      <c r="K231" s="46"/>
      <c r="L231" s="46"/>
      <c r="M231" s="46"/>
      <c r="N231" s="46"/>
      <c r="O231" s="46"/>
      <c r="P231" s="46"/>
      <c r="Q231" s="49"/>
    </row>
    <row r="232" spans="6:17" x14ac:dyDescent="0.2">
      <c r="F232" s="45"/>
      <c r="G232" s="46"/>
      <c r="H232" s="70">
        <f>G229-H229</f>
        <v>0.1296693495940261</v>
      </c>
      <c r="I232" s="70">
        <f t="shared" ref="I232:P232" si="13">H229-I229</f>
        <v>7.0521926972189619E-2</v>
      </c>
      <c r="J232" s="70">
        <f t="shared" si="13"/>
        <v>4.5498017401412794E-2</v>
      </c>
      <c r="K232" s="70">
        <f t="shared" si="13"/>
        <v>1.6379286264508575E-2</v>
      </c>
      <c r="L232" s="70">
        <f t="shared" si="13"/>
        <v>2.2142368468687557E-2</v>
      </c>
      <c r="M232" s="70">
        <f t="shared" si="13"/>
        <v>2.4265609280752498E-3</v>
      </c>
      <c r="N232" s="70">
        <f t="shared" si="13"/>
        <v>0</v>
      </c>
      <c r="O232" s="70">
        <f t="shared" si="13"/>
        <v>-3.4123513051058652E-3</v>
      </c>
      <c r="P232" s="70">
        <f t="shared" si="13"/>
        <v>-2.0474107830635857E-3</v>
      </c>
      <c r="Q232" s="49"/>
    </row>
    <row r="233" spans="6:17" x14ac:dyDescent="0.2">
      <c r="F233" s="45"/>
      <c r="G233" s="46"/>
      <c r="H233" s="70">
        <f>H230-G230</f>
        <v>5.3485576923076872E-2</v>
      </c>
      <c r="I233" s="70">
        <f t="shared" ref="I233:P233" si="14">I230-H230</f>
        <v>4.7247023809523725E-2</v>
      </c>
      <c r="J233" s="70">
        <f t="shared" si="14"/>
        <v>5.6190476190476346E-2</v>
      </c>
      <c r="K233" s="70">
        <f t="shared" si="14"/>
        <v>6.7826086956521703E-2</v>
      </c>
      <c r="L233" s="70">
        <f t="shared" si="14"/>
        <v>0.19895753877447242</v>
      </c>
      <c r="M233" s="70">
        <f t="shared" si="14"/>
        <v>0.28783175888439039</v>
      </c>
      <c r="N233" s="70">
        <f t="shared" si="14"/>
        <v>0.16538461538461546</v>
      </c>
      <c r="O233" s="70">
        <f t="shared" si="14"/>
        <v>0.11588785046728978</v>
      </c>
      <c r="P233" s="70">
        <f t="shared" si="14"/>
        <v>7.8593480911514968E-2</v>
      </c>
      <c r="Q233" s="49"/>
    </row>
    <row r="234" spans="6:17" x14ac:dyDescent="0.2">
      <c r="F234" s="45"/>
      <c r="G234" s="46"/>
      <c r="H234" s="46"/>
      <c r="I234" s="46"/>
      <c r="J234" s="46"/>
      <c r="K234" s="46"/>
      <c r="L234" s="46"/>
      <c r="M234" s="46"/>
      <c r="N234" s="46"/>
      <c r="O234" s="46"/>
      <c r="P234" s="46"/>
      <c r="Q234" s="49"/>
    </row>
    <row r="235" spans="6:17" x14ac:dyDescent="0.2">
      <c r="F235" s="45"/>
      <c r="G235" s="46"/>
      <c r="H235" s="46"/>
      <c r="I235" s="46"/>
      <c r="J235" s="46"/>
      <c r="K235" s="46"/>
      <c r="L235" s="46"/>
      <c r="M235" s="46"/>
      <c r="N235" s="46"/>
      <c r="O235" s="46"/>
      <c r="P235" s="46"/>
      <c r="Q235" s="49"/>
    </row>
    <row r="236" spans="6:17" x14ac:dyDescent="0.2">
      <c r="F236" s="45"/>
      <c r="G236" s="46"/>
      <c r="H236" s="46"/>
      <c r="I236" s="46"/>
      <c r="J236" s="46"/>
      <c r="K236" s="46"/>
      <c r="L236" s="46"/>
      <c r="M236" s="46"/>
      <c r="N236" s="46"/>
      <c r="O236" s="46"/>
      <c r="P236" s="46"/>
      <c r="Q236" s="49"/>
    </row>
    <row r="237" spans="6:17" x14ac:dyDescent="0.2">
      <c r="F237" s="45"/>
      <c r="G237" s="46"/>
      <c r="H237" s="46"/>
      <c r="I237" s="46"/>
      <c r="J237" s="46"/>
      <c r="K237" s="46"/>
      <c r="L237" s="46"/>
      <c r="M237" s="46"/>
      <c r="N237" s="46"/>
      <c r="O237" s="46"/>
      <c r="P237" s="46"/>
      <c r="Q237" s="49"/>
    </row>
    <row r="238" spans="6:17" x14ac:dyDescent="0.2">
      <c r="F238" s="45"/>
      <c r="G238" s="46"/>
      <c r="H238" s="46"/>
      <c r="I238" s="46"/>
      <c r="J238" s="46"/>
      <c r="K238" s="46"/>
      <c r="L238" s="46"/>
      <c r="M238" s="46"/>
      <c r="N238" s="46"/>
      <c r="O238" s="46"/>
      <c r="P238" s="46"/>
      <c r="Q238" s="49"/>
    </row>
    <row r="239" spans="6:17" x14ac:dyDescent="0.2">
      <c r="F239" s="45"/>
      <c r="G239" s="46"/>
      <c r="H239" s="46"/>
      <c r="I239" s="46"/>
      <c r="J239" s="46"/>
      <c r="K239" s="46"/>
      <c r="L239" s="46"/>
      <c r="M239" s="46"/>
      <c r="N239" s="46"/>
      <c r="O239" s="46"/>
      <c r="P239" s="46"/>
      <c r="Q239" s="49"/>
    </row>
    <row r="240" spans="6:17" x14ac:dyDescent="0.2">
      <c r="F240" s="45"/>
      <c r="G240" s="46"/>
      <c r="H240" s="46"/>
      <c r="I240" s="46"/>
      <c r="J240" s="46"/>
      <c r="K240" s="46"/>
      <c r="L240" s="46"/>
      <c r="M240" s="46"/>
      <c r="N240" s="46"/>
      <c r="O240" s="46"/>
      <c r="P240" s="46"/>
      <c r="Q240" s="49"/>
    </row>
    <row r="241" spans="6:17" x14ac:dyDescent="0.2">
      <c r="F241" s="45"/>
      <c r="G241" s="46"/>
      <c r="H241" s="46"/>
      <c r="I241" s="46"/>
      <c r="J241" s="46"/>
      <c r="K241" s="46"/>
      <c r="L241" s="46"/>
      <c r="M241" s="46"/>
      <c r="N241" s="46"/>
      <c r="O241" s="46"/>
      <c r="P241" s="46"/>
      <c r="Q241" s="49"/>
    </row>
    <row r="242" spans="6:17" x14ac:dyDescent="0.2">
      <c r="F242" s="45"/>
      <c r="G242" s="46"/>
      <c r="H242" s="46"/>
      <c r="I242" s="46"/>
      <c r="J242" s="46"/>
      <c r="K242" s="46"/>
      <c r="L242" s="46"/>
      <c r="M242" s="46"/>
      <c r="N242" s="46"/>
      <c r="O242" s="46"/>
      <c r="P242" s="46"/>
      <c r="Q242" s="49"/>
    </row>
    <row r="243" spans="6:17" x14ac:dyDescent="0.2">
      <c r="F243" s="45"/>
      <c r="G243" s="46"/>
      <c r="H243" s="46"/>
      <c r="I243" s="46"/>
      <c r="J243" s="46"/>
      <c r="K243" s="46"/>
      <c r="L243" s="46"/>
      <c r="M243" s="46"/>
      <c r="N243" s="46"/>
      <c r="O243" s="46"/>
      <c r="P243" s="46"/>
      <c r="Q243" s="49"/>
    </row>
    <row r="244" spans="6:17" x14ac:dyDescent="0.2">
      <c r="F244" s="45"/>
      <c r="G244" s="46"/>
      <c r="H244" s="46"/>
      <c r="I244" s="46"/>
      <c r="J244" s="46"/>
      <c r="K244" s="46"/>
      <c r="L244" s="46"/>
      <c r="M244" s="46"/>
      <c r="N244" s="46"/>
      <c r="O244" s="46"/>
      <c r="P244" s="46"/>
      <c r="Q244" s="49"/>
    </row>
    <row r="245" spans="6:17" x14ac:dyDescent="0.2">
      <c r="F245" s="59"/>
      <c r="G245" s="60"/>
      <c r="H245" s="60"/>
      <c r="I245" s="60"/>
      <c r="J245" s="60"/>
      <c r="K245" s="60"/>
      <c r="L245" s="60"/>
      <c r="M245" s="60"/>
      <c r="N245" s="60"/>
      <c r="O245" s="60"/>
      <c r="P245" s="60"/>
      <c r="Q245" s="71"/>
    </row>
    <row r="247" spans="6:17" x14ac:dyDescent="0.2">
      <c r="F247" s="40"/>
      <c r="G247" s="63">
        <v>39</v>
      </c>
      <c r="H247" s="64">
        <v>64</v>
      </c>
      <c r="I247" s="63">
        <v>84</v>
      </c>
      <c r="J247" s="63">
        <v>100</v>
      </c>
      <c r="K247" s="64">
        <v>115</v>
      </c>
      <c r="L247" s="63">
        <v>200</v>
      </c>
      <c r="M247" s="63">
        <v>340</v>
      </c>
      <c r="N247" s="63">
        <v>465</v>
      </c>
      <c r="O247" s="64">
        <v>581</v>
      </c>
      <c r="P247" s="63">
        <v>695</v>
      </c>
      <c r="Q247" s="44"/>
    </row>
    <row r="248" spans="6:17" x14ac:dyDescent="0.2">
      <c r="F248" s="45"/>
      <c r="G248" s="65">
        <v>1</v>
      </c>
      <c r="H248" s="65">
        <v>2</v>
      </c>
      <c r="I248" s="65">
        <v>3</v>
      </c>
      <c r="J248" s="65">
        <v>4</v>
      </c>
      <c r="K248" s="65">
        <v>5</v>
      </c>
      <c r="L248" s="65">
        <v>10</v>
      </c>
      <c r="M248" s="65">
        <v>20</v>
      </c>
      <c r="N248" s="65">
        <v>30</v>
      </c>
      <c r="O248" s="65">
        <v>40</v>
      </c>
      <c r="P248" s="65">
        <v>50</v>
      </c>
      <c r="Q248" s="49"/>
    </row>
    <row r="249" spans="6:17" x14ac:dyDescent="0.2">
      <c r="F249" s="45"/>
      <c r="G249" s="50" t="s">
        <v>157</v>
      </c>
      <c r="H249" s="51" t="s">
        <v>158</v>
      </c>
      <c r="I249" s="51" t="s">
        <v>159</v>
      </c>
      <c r="J249" s="51" t="s">
        <v>160</v>
      </c>
      <c r="K249" s="51" t="s">
        <v>161</v>
      </c>
      <c r="L249" s="51" t="s">
        <v>162</v>
      </c>
      <c r="M249" s="51" t="s">
        <v>163</v>
      </c>
      <c r="N249" s="51" t="s">
        <v>164</v>
      </c>
      <c r="O249" s="51" t="s">
        <v>165</v>
      </c>
      <c r="P249" s="51" t="s">
        <v>166</v>
      </c>
      <c r="Q249" s="49"/>
    </row>
    <row r="250" spans="6:17" x14ac:dyDescent="0.2">
      <c r="F250" s="45" t="s">
        <v>167</v>
      </c>
      <c r="G250" s="66">
        <v>39</v>
      </c>
      <c r="H250" s="67">
        <v>64</v>
      </c>
      <c r="I250" s="66">
        <v>84</v>
      </c>
      <c r="J250" s="66">
        <v>100</v>
      </c>
      <c r="K250" s="67">
        <v>115</v>
      </c>
      <c r="L250" s="66">
        <v>200</v>
      </c>
      <c r="M250" s="66">
        <v>340</v>
      </c>
      <c r="N250" s="66">
        <v>465</v>
      </c>
      <c r="O250" s="67">
        <v>581</v>
      </c>
      <c r="P250" s="66">
        <v>695</v>
      </c>
      <c r="Q250" s="49" t="s">
        <v>177</v>
      </c>
    </row>
    <row r="251" spans="6:17" x14ac:dyDescent="0.2">
      <c r="F251" s="45" t="s">
        <v>168</v>
      </c>
      <c r="G251" s="66">
        <v>-36</v>
      </c>
      <c r="H251" s="67">
        <v>-62.5</v>
      </c>
      <c r="I251" s="66">
        <v>-86</v>
      </c>
      <c r="J251" s="66">
        <v>-108</v>
      </c>
      <c r="K251" s="67">
        <v>-132</v>
      </c>
      <c r="L251" s="66">
        <v>-255.88888888888889</v>
      </c>
      <c r="M251" s="66">
        <v>-510</v>
      </c>
      <c r="N251" s="66">
        <v>-765</v>
      </c>
      <c r="O251" s="67">
        <v>-1025</v>
      </c>
      <c r="P251" s="66">
        <v>-1285</v>
      </c>
      <c r="Q251" s="49"/>
    </row>
    <row r="252" spans="6:17" x14ac:dyDescent="0.2">
      <c r="F252" s="68" t="s">
        <v>169</v>
      </c>
      <c r="G252" s="69">
        <f>G251/G248</f>
        <v>-36</v>
      </c>
      <c r="H252" s="69">
        <f t="shared" ref="H252:P252" si="15">H251/H248</f>
        <v>-31.25</v>
      </c>
      <c r="I252" s="69">
        <f t="shared" si="15"/>
        <v>-28.666666666666668</v>
      </c>
      <c r="J252" s="69">
        <f t="shared" si="15"/>
        <v>-27</v>
      </c>
      <c r="K252" s="69">
        <f t="shared" si="15"/>
        <v>-26.4</v>
      </c>
      <c r="L252" s="69">
        <f t="shared" si="15"/>
        <v>-25.588888888888889</v>
      </c>
      <c r="M252" s="69">
        <f t="shared" si="15"/>
        <v>-25.5</v>
      </c>
      <c r="N252" s="69">
        <f t="shared" si="15"/>
        <v>-25.5</v>
      </c>
      <c r="O252" s="69">
        <f t="shared" si="15"/>
        <v>-25.625</v>
      </c>
      <c r="P252" s="69">
        <f t="shared" si="15"/>
        <v>-25.7</v>
      </c>
      <c r="Q252" s="49"/>
    </row>
    <row r="253" spans="6:17" ht="15" x14ac:dyDescent="0.2">
      <c r="F253" s="45" t="s">
        <v>170</v>
      </c>
      <c r="G253" s="88">
        <f t="shared" ref="G253:P253" si="16">SQRT(12*32.2*G252^2/(4*$H$180*($H$179*56)*$H$181^2))</f>
        <v>0.98275717587051414</v>
      </c>
      <c r="H253" s="91">
        <f t="shared" si="16"/>
        <v>0.85308782627648805</v>
      </c>
      <c r="I253" s="88">
        <f t="shared" si="16"/>
        <v>0.78256589930429843</v>
      </c>
      <c r="J253" s="88">
        <f t="shared" si="16"/>
        <v>0.73706788190288564</v>
      </c>
      <c r="K253" s="91">
        <f t="shared" si="16"/>
        <v>0.72068859563837706</v>
      </c>
      <c r="L253" s="88">
        <f t="shared" si="16"/>
        <v>0.6985462271696895</v>
      </c>
      <c r="M253" s="88">
        <f t="shared" si="16"/>
        <v>0.69611966624161425</v>
      </c>
      <c r="N253" s="88">
        <f t="shared" si="16"/>
        <v>0.69611966624161425</v>
      </c>
      <c r="O253" s="91">
        <f t="shared" si="16"/>
        <v>0.69953201754672012</v>
      </c>
      <c r="P253" s="88">
        <f t="shared" si="16"/>
        <v>0.70157942832978371</v>
      </c>
      <c r="Q253" s="49"/>
    </row>
    <row r="254" spans="6:17" ht="15" x14ac:dyDescent="0.2">
      <c r="F254" s="45" t="s">
        <v>171</v>
      </c>
      <c r="G254" s="37">
        <f>(G251/G250)*-1</f>
        <v>0.92307692307692313</v>
      </c>
      <c r="H254" s="39">
        <f t="shared" ref="H254:P254" si="17">(H251/H250)*-1</f>
        <v>0.9765625</v>
      </c>
      <c r="I254" s="37">
        <f t="shared" si="17"/>
        <v>1.0238095238095237</v>
      </c>
      <c r="J254" s="37">
        <f t="shared" si="17"/>
        <v>1.08</v>
      </c>
      <c r="K254" s="39">
        <f t="shared" si="17"/>
        <v>1.1478260869565218</v>
      </c>
      <c r="L254" s="37">
        <f t="shared" si="17"/>
        <v>1.2794444444444444</v>
      </c>
      <c r="M254" s="37">
        <f t="shared" si="17"/>
        <v>1.5</v>
      </c>
      <c r="N254" s="37">
        <f t="shared" si="17"/>
        <v>1.6451612903225807</v>
      </c>
      <c r="O254" s="39">
        <f t="shared" si="17"/>
        <v>1.7641996557659207</v>
      </c>
      <c r="P254" s="37">
        <f t="shared" si="17"/>
        <v>1.8489208633093526</v>
      </c>
      <c r="Q254" s="49"/>
    </row>
    <row r="255" spans="6:17" x14ac:dyDescent="0.2">
      <c r="F255" s="45"/>
      <c r="G255" s="46"/>
      <c r="H255" s="46"/>
      <c r="I255" s="46"/>
      <c r="J255" s="46"/>
      <c r="K255" s="46"/>
      <c r="L255" s="46"/>
      <c r="M255" s="46"/>
      <c r="N255" s="46"/>
      <c r="O255" s="46"/>
      <c r="P255" s="46"/>
      <c r="Q255" s="49"/>
    </row>
    <row r="256" spans="6:17" x14ac:dyDescent="0.2">
      <c r="F256" s="45"/>
      <c r="G256" s="46"/>
      <c r="H256" s="70">
        <f>G253-H253</f>
        <v>0.1296693495940261</v>
      </c>
      <c r="I256" s="70">
        <f t="shared" ref="I256:P256" si="18">H253-I253</f>
        <v>7.0521926972189619E-2</v>
      </c>
      <c r="J256" s="70">
        <f t="shared" si="18"/>
        <v>4.5498017401412794E-2</v>
      </c>
      <c r="K256" s="70">
        <f t="shared" si="18"/>
        <v>1.6379286264508575E-2</v>
      </c>
      <c r="L256" s="70">
        <f t="shared" si="18"/>
        <v>2.2142368468687557E-2</v>
      </c>
      <c r="M256" s="70">
        <f t="shared" si="18"/>
        <v>2.4265609280752498E-3</v>
      </c>
      <c r="N256" s="70">
        <f t="shared" si="18"/>
        <v>0</v>
      </c>
      <c r="O256" s="70">
        <f t="shared" si="18"/>
        <v>-3.4123513051058652E-3</v>
      </c>
      <c r="P256" s="70">
        <f t="shared" si="18"/>
        <v>-2.0474107830635857E-3</v>
      </c>
      <c r="Q256" s="49"/>
    </row>
    <row r="257" spans="6:17" x14ac:dyDescent="0.2">
      <c r="F257" s="45"/>
      <c r="G257" s="46"/>
      <c r="H257" s="70">
        <f>H254-G254</f>
        <v>5.3485576923076872E-2</v>
      </c>
      <c r="I257" s="70">
        <f t="shared" ref="I257:P257" si="19">I254-H254</f>
        <v>4.7247023809523725E-2</v>
      </c>
      <c r="J257" s="70">
        <f t="shared" si="19"/>
        <v>5.6190476190476346E-2</v>
      </c>
      <c r="K257" s="70">
        <f t="shared" si="19"/>
        <v>6.7826086956521703E-2</v>
      </c>
      <c r="L257" s="70">
        <f t="shared" si="19"/>
        <v>0.13161835748792261</v>
      </c>
      <c r="M257" s="70">
        <f t="shared" si="19"/>
        <v>0.22055555555555562</v>
      </c>
      <c r="N257" s="70">
        <f t="shared" si="19"/>
        <v>0.14516129032258074</v>
      </c>
      <c r="O257" s="70">
        <f t="shared" si="19"/>
        <v>0.11903836544334001</v>
      </c>
      <c r="P257" s="70">
        <f t="shared" si="19"/>
        <v>8.472120754343182E-2</v>
      </c>
      <c r="Q257" s="49"/>
    </row>
    <row r="258" spans="6:17" x14ac:dyDescent="0.2">
      <c r="F258" s="45"/>
      <c r="G258" s="46"/>
      <c r="H258" s="46"/>
      <c r="I258" s="46"/>
      <c r="J258" s="46"/>
      <c r="K258" s="46"/>
      <c r="L258" s="46"/>
      <c r="M258" s="46"/>
      <c r="N258" s="46"/>
      <c r="O258" s="46"/>
      <c r="P258" s="46"/>
      <c r="Q258" s="49"/>
    </row>
    <row r="259" spans="6:17" x14ac:dyDescent="0.2">
      <c r="F259" s="45"/>
      <c r="G259" s="46"/>
      <c r="H259" s="46"/>
      <c r="I259" s="46"/>
      <c r="J259" s="46"/>
      <c r="K259" s="46"/>
      <c r="L259" s="46"/>
      <c r="M259" s="46"/>
      <c r="N259" s="46"/>
      <c r="O259" s="46"/>
      <c r="P259" s="46"/>
      <c r="Q259" s="49"/>
    </row>
    <row r="260" spans="6:17" x14ac:dyDescent="0.2">
      <c r="F260" s="45"/>
      <c r="G260" s="46"/>
      <c r="H260" s="46"/>
      <c r="I260" s="46"/>
      <c r="J260" s="46"/>
      <c r="K260" s="46"/>
      <c r="L260" s="46"/>
      <c r="M260" s="46"/>
      <c r="N260" s="46"/>
      <c r="O260" s="46"/>
      <c r="P260" s="46"/>
      <c r="Q260" s="49"/>
    </row>
    <row r="261" spans="6:17" x14ac:dyDescent="0.2">
      <c r="F261" s="45"/>
      <c r="G261" s="46"/>
      <c r="H261" s="46"/>
      <c r="I261" s="46"/>
      <c r="J261" s="46"/>
      <c r="K261" s="46"/>
      <c r="L261" s="46"/>
      <c r="M261" s="46"/>
      <c r="N261" s="46"/>
      <c r="O261" s="46"/>
      <c r="P261" s="46"/>
      <c r="Q261" s="49"/>
    </row>
    <row r="262" spans="6:17" x14ac:dyDescent="0.2">
      <c r="F262" s="45"/>
      <c r="G262" s="46"/>
      <c r="H262" s="46"/>
      <c r="I262" s="46"/>
      <c r="J262" s="46"/>
      <c r="K262" s="46"/>
      <c r="L262" s="46"/>
      <c r="M262" s="46"/>
      <c r="N262" s="46"/>
      <c r="O262" s="46"/>
      <c r="P262" s="46"/>
      <c r="Q262" s="49"/>
    </row>
    <row r="263" spans="6:17" x14ac:dyDescent="0.2">
      <c r="F263" s="45"/>
      <c r="G263" s="46"/>
      <c r="H263" s="46"/>
      <c r="I263" s="46"/>
      <c r="J263" s="46"/>
      <c r="K263" s="46"/>
      <c r="L263" s="46"/>
      <c r="M263" s="46"/>
      <c r="N263" s="46"/>
      <c r="O263" s="46"/>
      <c r="P263" s="46"/>
      <c r="Q263" s="49"/>
    </row>
    <row r="264" spans="6:17" x14ac:dyDescent="0.2">
      <c r="F264" s="45"/>
      <c r="G264" s="46"/>
      <c r="H264" s="46"/>
      <c r="I264" s="46"/>
      <c r="J264" s="46"/>
      <c r="K264" s="46"/>
      <c r="L264" s="46"/>
      <c r="M264" s="46"/>
      <c r="N264" s="46"/>
      <c r="O264" s="46"/>
      <c r="P264" s="46"/>
      <c r="Q264" s="49"/>
    </row>
    <row r="265" spans="6:17" x14ac:dyDescent="0.2">
      <c r="F265" s="45"/>
      <c r="G265" s="46"/>
      <c r="H265" s="46"/>
      <c r="I265" s="46"/>
      <c r="J265" s="46"/>
      <c r="K265" s="46"/>
      <c r="L265" s="46"/>
      <c r="M265" s="46"/>
      <c r="N265" s="46"/>
      <c r="O265" s="46"/>
      <c r="P265" s="46"/>
      <c r="Q265" s="49"/>
    </row>
    <row r="266" spans="6:17" x14ac:dyDescent="0.2">
      <c r="F266" s="45"/>
      <c r="G266" s="46"/>
      <c r="H266" s="46"/>
      <c r="I266" s="46"/>
      <c r="J266" s="46"/>
      <c r="K266" s="46"/>
      <c r="L266" s="46"/>
      <c r="M266" s="46"/>
      <c r="N266" s="46"/>
      <c r="O266" s="46"/>
      <c r="P266" s="46"/>
      <c r="Q266" s="49"/>
    </row>
    <row r="267" spans="6:17" x14ac:dyDescent="0.2">
      <c r="F267" s="45"/>
      <c r="G267" s="46"/>
      <c r="H267" s="46"/>
      <c r="I267" s="46"/>
      <c r="J267" s="46"/>
      <c r="K267" s="46"/>
      <c r="L267" s="46"/>
      <c r="M267" s="46"/>
      <c r="N267" s="46"/>
      <c r="O267" s="46"/>
      <c r="P267" s="46"/>
      <c r="Q267" s="49"/>
    </row>
    <row r="268" spans="6:17" x14ac:dyDescent="0.2">
      <c r="F268" s="45"/>
      <c r="G268" s="46"/>
      <c r="H268" s="46"/>
      <c r="I268" s="46"/>
      <c r="J268" s="46"/>
      <c r="K268" s="46"/>
      <c r="L268" s="46"/>
      <c r="M268" s="46"/>
      <c r="N268" s="46"/>
      <c r="O268" s="46"/>
      <c r="P268" s="46"/>
      <c r="Q268" s="49"/>
    </row>
    <row r="269" spans="6:17" x14ac:dyDescent="0.2">
      <c r="F269" s="59"/>
      <c r="G269" s="60"/>
      <c r="H269" s="60"/>
      <c r="I269" s="60"/>
      <c r="J269" s="60"/>
      <c r="K269" s="60"/>
      <c r="L269" s="60"/>
      <c r="M269" s="60"/>
      <c r="N269" s="60"/>
      <c r="O269" s="60"/>
      <c r="P269" s="60"/>
      <c r="Q269" s="71"/>
    </row>
    <row r="285" spans="6:16" x14ac:dyDescent="0.2">
      <c r="F285" s="35"/>
      <c r="G285" s="35" t="s">
        <v>157</v>
      </c>
      <c r="H285" s="36" t="s">
        <v>158</v>
      </c>
      <c r="I285" s="36" t="s">
        <v>159</v>
      </c>
      <c r="J285" s="36" t="s">
        <v>160</v>
      </c>
      <c r="K285" s="36" t="s">
        <v>161</v>
      </c>
      <c r="L285" s="36" t="s">
        <v>162</v>
      </c>
      <c r="M285" s="36" t="s">
        <v>163</v>
      </c>
      <c r="N285" s="36" t="s">
        <v>164</v>
      </c>
      <c r="O285" s="36" t="s">
        <v>165</v>
      </c>
      <c r="P285" s="36" t="s">
        <v>166</v>
      </c>
    </row>
    <row r="286" spans="6:16" x14ac:dyDescent="0.2">
      <c r="F286" s="35" t="s">
        <v>176</v>
      </c>
      <c r="G286" s="35" t="s">
        <v>175</v>
      </c>
      <c r="H286" s="35" t="s">
        <v>175</v>
      </c>
      <c r="I286" s="35" t="s">
        <v>175</v>
      </c>
      <c r="J286" s="35" t="s">
        <v>175</v>
      </c>
      <c r="K286" s="35" t="s">
        <v>175</v>
      </c>
      <c r="L286" s="35" t="s">
        <v>175</v>
      </c>
      <c r="M286" s="35" t="s">
        <v>175</v>
      </c>
      <c r="N286" s="35" t="s">
        <v>175</v>
      </c>
      <c r="O286" s="35" t="s">
        <v>175</v>
      </c>
      <c r="P286" s="35" t="s">
        <v>175</v>
      </c>
    </row>
    <row r="287" spans="6:16" x14ac:dyDescent="0.2">
      <c r="F287" s="33" t="str">
        <f>B1</f>
        <v> 2882</v>
      </c>
      <c r="G287" s="33">
        <f>G2</f>
        <v>34</v>
      </c>
      <c r="H287" s="33">
        <f t="shared" ref="H287:O287" si="20">H2</f>
        <v>50</v>
      </c>
      <c r="I287" s="33">
        <f t="shared" si="20"/>
        <v>63</v>
      </c>
      <c r="J287" s="33">
        <f t="shared" si="20"/>
        <v>76</v>
      </c>
      <c r="K287" s="33">
        <f t="shared" si="20"/>
        <v>88</v>
      </c>
      <c r="L287" s="33">
        <f t="shared" si="20"/>
        <v>145</v>
      </c>
      <c r="M287" s="33">
        <f t="shared" si="20"/>
        <v>252</v>
      </c>
      <c r="N287" s="33">
        <f t="shared" si="20"/>
        <v>342</v>
      </c>
      <c r="O287" s="33">
        <f t="shared" si="20"/>
        <v>421</v>
      </c>
      <c r="P287" s="33">
        <f>P2</f>
        <v>493</v>
      </c>
    </row>
    <row r="288" spans="6:16" x14ac:dyDescent="0.2">
      <c r="F288" s="33" t="str">
        <f>B11</f>
        <v> 2912</v>
      </c>
      <c r="G288" s="33">
        <f>G12</f>
        <v>34</v>
      </c>
      <c r="H288" s="33">
        <f t="shared" ref="H288:O288" si="21">H12</f>
        <v>50</v>
      </c>
      <c r="I288" s="33">
        <f t="shared" si="21"/>
        <v>67</v>
      </c>
      <c r="J288" s="33">
        <f t="shared" si="21"/>
        <v>82</v>
      </c>
      <c r="K288" s="33">
        <f t="shared" si="21"/>
        <v>97</v>
      </c>
      <c r="L288" s="33">
        <f t="shared" si="21"/>
        <v>167</v>
      </c>
      <c r="M288" s="33">
        <f t="shared" si="21"/>
        <v>307</v>
      </c>
      <c r="N288" s="33">
        <f t="shared" si="21"/>
        <v>425</v>
      </c>
      <c r="O288" s="33">
        <f t="shared" si="21"/>
        <v>532</v>
      </c>
      <c r="P288" s="33">
        <f>P12</f>
        <v>632</v>
      </c>
    </row>
    <row r="289" spans="6:16" x14ac:dyDescent="0.2">
      <c r="F289" s="33" t="str">
        <f>B21</f>
        <v> 2574</v>
      </c>
      <c r="G289" s="33">
        <f>G22</f>
        <v>28</v>
      </c>
      <c r="H289" s="33">
        <f t="shared" ref="H289:O289" si="22">H22</f>
        <v>49</v>
      </c>
      <c r="I289" s="33">
        <f t="shared" si="22"/>
        <v>66</v>
      </c>
      <c r="J289" s="33">
        <f t="shared" si="22"/>
        <v>82</v>
      </c>
      <c r="K289" s="33">
        <f t="shared" si="22"/>
        <v>98</v>
      </c>
      <c r="L289" s="33">
        <f t="shared" si="22"/>
        <v>172</v>
      </c>
      <c r="M289" s="33">
        <f t="shared" si="22"/>
        <v>323</v>
      </c>
      <c r="N289" s="33">
        <f t="shared" si="22"/>
        <v>451</v>
      </c>
      <c r="O289" s="33">
        <f t="shared" si="22"/>
        <v>561</v>
      </c>
      <c r="P289" s="33">
        <f>P22</f>
        <v>661</v>
      </c>
    </row>
    <row r="290" spans="6:16" x14ac:dyDescent="0.2">
      <c r="F290" s="33" t="str">
        <f>B31</f>
        <v> 2915</v>
      </c>
      <c r="G290" s="33">
        <f>G32</f>
        <v>33</v>
      </c>
      <c r="H290" s="33">
        <f t="shared" ref="H290:O290" si="23">H32</f>
        <v>52</v>
      </c>
      <c r="I290" s="33">
        <f t="shared" si="23"/>
        <v>70</v>
      </c>
      <c r="J290" s="33">
        <f t="shared" si="23"/>
        <v>86</v>
      </c>
      <c r="K290" s="33">
        <f t="shared" si="23"/>
        <v>100</v>
      </c>
      <c r="L290" s="33">
        <f t="shared" si="23"/>
        <v>164</v>
      </c>
      <c r="M290" s="33">
        <f t="shared" si="23"/>
        <v>278</v>
      </c>
      <c r="N290" s="33">
        <f t="shared" si="23"/>
        <v>384</v>
      </c>
      <c r="O290" s="33">
        <f t="shared" si="23"/>
        <v>483</v>
      </c>
      <c r="P290" s="33">
        <f>P32</f>
        <v>594</v>
      </c>
    </row>
    <row r="291" spans="6:16" x14ac:dyDescent="0.2">
      <c r="F291" s="33" t="str">
        <f>B41</f>
        <v> 2896</v>
      </c>
      <c r="G291" s="33">
        <f>G42</f>
        <v>29</v>
      </c>
      <c r="H291" s="33">
        <f t="shared" ref="H291:O291" si="24">H42</f>
        <v>50</v>
      </c>
      <c r="I291" s="33">
        <f t="shared" si="24"/>
        <v>67</v>
      </c>
      <c r="J291" s="33">
        <f t="shared" si="24"/>
        <v>87</v>
      </c>
      <c r="K291" s="33">
        <f t="shared" si="24"/>
        <v>103</v>
      </c>
      <c r="L291" s="33">
        <f t="shared" si="24"/>
        <v>186</v>
      </c>
      <c r="M291" s="33">
        <f t="shared" si="24"/>
        <v>336</v>
      </c>
      <c r="N291" s="33">
        <f t="shared" si="24"/>
        <v>462</v>
      </c>
      <c r="O291" s="33">
        <f t="shared" si="24"/>
        <v>574</v>
      </c>
      <c r="P291" s="33">
        <f>P42</f>
        <v>683</v>
      </c>
    </row>
    <row r="292" spans="6:16" x14ac:dyDescent="0.2">
      <c r="F292" s="33" t="str">
        <f>B51</f>
        <v> 2919</v>
      </c>
      <c r="G292" s="33">
        <f>G52</f>
        <v>35</v>
      </c>
      <c r="H292" s="33">
        <f t="shared" ref="H292:O292" si="25">H52</f>
        <v>55</v>
      </c>
      <c r="I292" s="33">
        <f t="shared" si="25"/>
        <v>73</v>
      </c>
      <c r="J292" s="33">
        <f t="shared" si="25"/>
        <v>90</v>
      </c>
      <c r="K292" s="33">
        <f t="shared" si="25"/>
        <v>105</v>
      </c>
      <c r="L292" s="33">
        <f t="shared" si="25"/>
        <v>174</v>
      </c>
      <c r="M292" s="33">
        <f t="shared" si="25"/>
        <v>300</v>
      </c>
      <c r="N292" s="33">
        <f t="shared" si="25"/>
        <v>413</v>
      </c>
      <c r="O292" s="33">
        <f t="shared" si="25"/>
        <v>519</v>
      </c>
      <c r="P292" s="33">
        <f>P52</f>
        <v>623</v>
      </c>
    </row>
    <row r="293" spans="6:16" x14ac:dyDescent="0.2">
      <c r="F293" s="33" t="str">
        <f>B61</f>
        <v> 2916</v>
      </c>
      <c r="G293" s="33">
        <f>G62</f>
        <v>33</v>
      </c>
      <c r="H293" s="33">
        <f t="shared" ref="H293:O293" si="26">H62</f>
        <v>52</v>
      </c>
      <c r="I293" s="33">
        <f t="shared" si="26"/>
        <v>71</v>
      </c>
      <c r="J293" s="33">
        <f t="shared" si="26"/>
        <v>89</v>
      </c>
      <c r="K293" s="33">
        <f t="shared" si="26"/>
        <v>107</v>
      </c>
      <c r="L293" s="33">
        <f t="shared" si="26"/>
        <v>180</v>
      </c>
      <c r="M293" s="33">
        <f t="shared" si="26"/>
        <v>310</v>
      </c>
      <c r="N293" s="33">
        <f t="shared" si="26"/>
        <v>427</v>
      </c>
      <c r="O293" s="33">
        <f t="shared" si="26"/>
        <v>536</v>
      </c>
      <c r="P293" s="33">
        <f>P62</f>
        <v>639</v>
      </c>
    </row>
    <row r="294" spans="6:16" x14ac:dyDescent="0.2">
      <c r="F294" s="33" t="str">
        <f>B71</f>
        <v> 2589</v>
      </c>
      <c r="G294" s="33">
        <f>G72</f>
        <v>36</v>
      </c>
      <c r="H294" s="33">
        <f t="shared" ref="H294:O294" si="27">H72</f>
        <v>57</v>
      </c>
      <c r="I294" s="33">
        <f t="shared" si="27"/>
        <v>76</v>
      </c>
      <c r="J294" s="33">
        <f t="shared" si="27"/>
        <v>93</v>
      </c>
      <c r="K294" s="33">
        <f t="shared" si="27"/>
        <v>108</v>
      </c>
      <c r="L294" s="33">
        <f t="shared" si="27"/>
        <v>182</v>
      </c>
      <c r="M294" s="33">
        <f t="shared" si="27"/>
        <v>323</v>
      </c>
      <c r="N294" s="33">
        <f t="shared" si="27"/>
        <v>443</v>
      </c>
      <c r="O294" s="33">
        <f t="shared" si="27"/>
        <v>545</v>
      </c>
      <c r="P294" s="33">
        <f>P72</f>
        <v>639</v>
      </c>
    </row>
    <row r="295" spans="6:16" x14ac:dyDescent="0.2">
      <c r="F295" s="33" t="str">
        <f>B81</f>
        <v> 2895</v>
      </c>
      <c r="G295" s="33">
        <f>G82</f>
        <v>26</v>
      </c>
      <c r="H295" s="33">
        <f t="shared" ref="H295:O295" si="28">H82</f>
        <v>48</v>
      </c>
      <c r="I295" s="33">
        <f t="shared" si="28"/>
        <v>68</v>
      </c>
      <c r="J295" s="33">
        <f t="shared" si="28"/>
        <v>91</v>
      </c>
      <c r="K295" s="33">
        <f t="shared" si="28"/>
        <v>109</v>
      </c>
      <c r="L295" s="33">
        <f t="shared" si="28"/>
        <v>200</v>
      </c>
      <c r="M295" s="33">
        <f t="shared" si="28"/>
        <v>371</v>
      </c>
      <c r="N295" s="33">
        <f t="shared" si="28"/>
        <v>505</v>
      </c>
      <c r="O295" s="33">
        <f t="shared" si="28"/>
        <v>618</v>
      </c>
      <c r="P295" s="33">
        <f>P82</f>
        <v>726</v>
      </c>
    </row>
    <row r="296" spans="6:16" x14ac:dyDescent="0.2">
      <c r="F296" s="33" t="str">
        <f>B91</f>
        <v> 2918</v>
      </c>
      <c r="G296" s="33">
        <f>G92</f>
        <v>35</v>
      </c>
      <c r="H296" s="33">
        <f t="shared" ref="H296:O296" si="29">H92</f>
        <v>56</v>
      </c>
      <c r="I296" s="33">
        <f t="shared" si="29"/>
        <v>75</v>
      </c>
      <c r="J296" s="33">
        <f t="shared" si="29"/>
        <v>93</v>
      </c>
      <c r="K296" s="33">
        <f t="shared" si="29"/>
        <v>109</v>
      </c>
      <c r="L296" s="33">
        <f t="shared" si="29"/>
        <v>180</v>
      </c>
      <c r="M296" s="33">
        <f t="shared" si="29"/>
        <v>309</v>
      </c>
      <c r="N296" s="33">
        <f t="shared" si="29"/>
        <v>425</v>
      </c>
      <c r="O296" s="33">
        <f t="shared" si="29"/>
        <v>533</v>
      </c>
      <c r="P296" s="33">
        <f>P92</f>
        <v>639</v>
      </c>
    </row>
    <row r="297" spans="6:16" x14ac:dyDescent="0.2">
      <c r="F297" s="33" t="str">
        <f>B101</f>
        <v> 2897</v>
      </c>
      <c r="G297" s="33">
        <f>G102</f>
        <v>39</v>
      </c>
      <c r="H297" s="33">
        <f t="shared" ref="H297:O297" si="30">H102</f>
        <v>60</v>
      </c>
      <c r="I297" s="33">
        <f t="shared" si="30"/>
        <v>78</v>
      </c>
      <c r="J297" s="33">
        <f t="shared" si="30"/>
        <v>94</v>
      </c>
      <c r="K297" s="33">
        <f t="shared" si="30"/>
        <v>110</v>
      </c>
      <c r="L297" s="33">
        <f t="shared" si="30"/>
        <v>180</v>
      </c>
      <c r="M297" s="33">
        <f t="shared" si="30"/>
        <v>317</v>
      </c>
      <c r="N297" s="33">
        <f t="shared" si="30"/>
        <v>439</v>
      </c>
      <c r="O297" s="33">
        <f t="shared" si="30"/>
        <v>546</v>
      </c>
      <c r="P297" s="33">
        <f>P102</f>
        <v>646</v>
      </c>
    </row>
    <row r="298" spans="6:16" x14ac:dyDescent="0.2">
      <c r="F298" s="33" t="str">
        <f>B121</f>
        <v> 2914</v>
      </c>
      <c r="G298" s="33">
        <f>G122</f>
        <v>35</v>
      </c>
      <c r="H298" s="33">
        <f t="shared" ref="H298:O298" si="31">H122</f>
        <v>56</v>
      </c>
      <c r="I298" s="33">
        <f t="shared" si="31"/>
        <v>78</v>
      </c>
      <c r="J298" s="33">
        <f t="shared" si="31"/>
        <v>99</v>
      </c>
      <c r="K298" s="33">
        <f t="shared" si="31"/>
        <v>114</v>
      </c>
      <c r="L298" s="33">
        <f t="shared" si="31"/>
        <v>179</v>
      </c>
      <c r="M298" s="33">
        <f t="shared" si="31"/>
        <v>297</v>
      </c>
      <c r="N298" s="33">
        <f t="shared" si="31"/>
        <v>404</v>
      </c>
      <c r="O298" s="33">
        <f t="shared" si="31"/>
        <v>501</v>
      </c>
      <c r="P298" s="33">
        <f>P122</f>
        <v>598</v>
      </c>
    </row>
    <row r="299" spans="6:16" x14ac:dyDescent="0.2">
      <c r="F299" s="33" t="str">
        <f>B131</f>
        <v> 2894</v>
      </c>
      <c r="G299" s="33">
        <f>G132</f>
        <v>30</v>
      </c>
      <c r="H299" s="33">
        <f t="shared" ref="H299:O299" si="32">H132</f>
        <v>48</v>
      </c>
      <c r="I299" s="33">
        <f t="shared" si="32"/>
        <v>79</v>
      </c>
      <c r="J299" s="33">
        <f t="shared" si="32"/>
        <v>100</v>
      </c>
      <c r="K299" s="33">
        <f t="shared" si="32"/>
        <v>118</v>
      </c>
      <c r="L299" s="33">
        <f t="shared" si="32"/>
        <v>204</v>
      </c>
      <c r="M299" s="33">
        <f t="shared" si="32"/>
        <v>362</v>
      </c>
      <c r="N299" s="33">
        <f t="shared" si="32"/>
        <v>490</v>
      </c>
      <c r="O299" s="33">
        <f t="shared" si="32"/>
        <v>605</v>
      </c>
      <c r="P299" s="33">
        <f>P132</f>
        <v>712</v>
      </c>
    </row>
    <row r="300" spans="6:16" x14ac:dyDescent="0.2">
      <c r="F300" s="33" t="str">
        <f>B141</f>
        <v> 2913</v>
      </c>
      <c r="G300" s="33">
        <f>G142</f>
        <v>34</v>
      </c>
      <c r="H300" s="33">
        <f t="shared" ref="H300:O300" si="33">H142</f>
        <v>55</v>
      </c>
      <c r="I300" s="33">
        <f t="shared" si="33"/>
        <v>76</v>
      </c>
      <c r="J300" s="33">
        <f t="shared" si="33"/>
        <v>100</v>
      </c>
      <c r="K300" s="33">
        <f t="shared" si="33"/>
        <v>121</v>
      </c>
      <c r="L300" s="33">
        <f t="shared" si="33"/>
        <v>194</v>
      </c>
      <c r="M300" s="33">
        <f t="shared" si="33"/>
        <v>317</v>
      </c>
      <c r="N300" s="33">
        <f t="shared" si="33"/>
        <v>426</v>
      </c>
      <c r="O300" s="33">
        <f t="shared" si="33"/>
        <v>526</v>
      </c>
      <c r="P300" s="33">
        <f>P142</f>
        <v>621</v>
      </c>
    </row>
    <row r="301" spans="6:16" x14ac:dyDescent="0.2">
      <c r="F301" s="38" t="str">
        <f>B151</f>
        <v> 2920</v>
      </c>
      <c r="G301" s="38">
        <f>G152</f>
        <v>39</v>
      </c>
      <c r="H301" s="38">
        <f t="shared" ref="H301:O301" si="34">H152</f>
        <v>64</v>
      </c>
      <c r="I301" s="38">
        <f t="shared" si="34"/>
        <v>84</v>
      </c>
      <c r="J301" s="38">
        <f t="shared" si="34"/>
        <v>104</v>
      </c>
      <c r="K301" s="38">
        <f t="shared" si="34"/>
        <v>121</v>
      </c>
      <c r="L301" s="38">
        <f t="shared" si="34"/>
        <v>200</v>
      </c>
      <c r="M301" s="38">
        <f t="shared" si="34"/>
        <v>340</v>
      </c>
      <c r="N301" s="38">
        <f t="shared" si="34"/>
        <v>465</v>
      </c>
      <c r="O301" s="38">
        <f t="shared" si="34"/>
        <v>581</v>
      </c>
      <c r="P301" s="38">
        <f>P152</f>
        <v>695</v>
      </c>
    </row>
    <row r="302" spans="6:16" x14ac:dyDescent="0.2">
      <c r="F302" s="33" t="str">
        <f>B161</f>
        <v> 2712</v>
      </c>
      <c r="G302" s="33">
        <f>G162</f>
        <v>49</v>
      </c>
      <c r="H302" s="33">
        <f t="shared" ref="H302:O302" si="35">H162</f>
        <v>72</v>
      </c>
      <c r="I302" s="33">
        <f t="shared" si="35"/>
        <v>93</v>
      </c>
      <c r="J302" s="33">
        <f t="shared" si="35"/>
        <v>110</v>
      </c>
      <c r="K302" s="33">
        <f t="shared" si="35"/>
        <v>127</v>
      </c>
      <c r="L302" s="33">
        <f t="shared" si="35"/>
        <v>204</v>
      </c>
      <c r="M302" s="33">
        <f t="shared" si="35"/>
        <v>328</v>
      </c>
      <c r="N302" s="33">
        <f t="shared" si="35"/>
        <v>440</v>
      </c>
      <c r="O302" s="33">
        <f t="shared" si="35"/>
        <v>542</v>
      </c>
      <c r="P302" s="33">
        <f>P162</f>
        <v>645</v>
      </c>
    </row>
    <row r="303" spans="6:16" x14ac:dyDescent="0.2">
      <c r="F303" s="33" t="str">
        <f>B171</f>
        <v> 2573</v>
      </c>
      <c r="G303" s="33">
        <f>G172</f>
        <v>43</v>
      </c>
      <c r="H303" s="33">
        <f t="shared" ref="H303:O303" si="36">H172</f>
        <v>71</v>
      </c>
      <c r="I303" s="33">
        <f t="shared" si="36"/>
        <v>94</v>
      </c>
      <c r="J303" s="33">
        <f t="shared" si="36"/>
        <v>116</v>
      </c>
      <c r="K303" s="33">
        <f t="shared" si="36"/>
        <v>137</v>
      </c>
      <c r="L303" s="33">
        <f t="shared" si="36"/>
        <v>222</v>
      </c>
      <c r="M303" s="33">
        <f t="shared" si="36"/>
        <v>368</v>
      </c>
      <c r="N303" s="33">
        <f t="shared" si="36"/>
        <v>496</v>
      </c>
      <c r="O303" s="33">
        <f t="shared" si="36"/>
        <v>608</v>
      </c>
      <c r="P303" s="33">
        <f>P172</f>
        <v>707</v>
      </c>
    </row>
    <row r="304" spans="6:16" x14ac:dyDescent="0.2">
      <c r="G304" s="32"/>
    </row>
  </sheetData>
  <mergeCells count="121">
    <mergeCell ref="G11:P11"/>
    <mergeCell ref="F17:P17"/>
    <mergeCell ref="F18:P18"/>
    <mergeCell ref="C19:D19"/>
    <mergeCell ref="F19:P19"/>
    <mergeCell ref="C20:D20"/>
    <mergeCell ref="F20:P20"/>
    <mergeCell ref="G1:P1"/>
    <mergeCell ref="F7:P7"/>
    <mergeCell ref="F8:P8"/>
    <mergeCell ref="C9:D9"/>
    <mergeCell ref="F9:P9"/>
    <mergeCell ref="C10:D10"/>
    <mergeCell ref="F10:P10"/>
    <mergeCell ref="G31:P31"/>
    <mergeCell ref="F37:P37"/>
    <mergeCell ref="F38:P38"/>
    <mergeCell ref="C39:D39"/>
    <mergeCell ref="F39:P39"/>
    <mergeCell ref="C40:D40"/>
    <mergeCell ref="F40:P40"/>
    <mergeCell ref="G21:P21"/>
    <mergeCell ref="F27:P27"/>
    <mergeCell ref="F28:P28"/>
    <mergeCell ref="C29:D29"/>
    <mergeCell ref="F29:P29"/>
    <mergeCell ref="C30:D30"/>
    <mergeCell ref="F30:P30"/>
    <mergeCell ref="G51:P51"/>
    <mergeCell ref="F57:P57"/>
    <mergeCell ref="F58:P58"/>
    <mergeCell ref="C59:D59"/>
    <mergeCell ref="F59:P59"/>
    <mergeCell ref="C60:D60"/>
    <mergeCell ref="F60:P60"/>
    <mergeCell ref="G41:P41"/>
    <mergeCell ref="F47:P47"/>
    <mergeCell ref="F48:P48"/>
    <mergeCell ref="C49:D49"/>
    <mergeCell ref="F49:P49"/>
    <mergeCell ref="C50:D50"/>
    <mergeCell ref="F50:P50"/>
    <mergeCell ref="G71:P71"/>
    <mergeCell ref="F77:P77"/>
    <mergeCell ref="F78:P78"/>
    <mergeCell ref="C79:D79"/>
    <mergeCell ref="F79:P79"/>
    <mergeCell ref="C80:D80"/>
    <mergeCell ref="F80:P80"/>
    <mergeCell ref="G61:P61"/>
    <mergeCell ref="F67:P67"/>
    <mergeCell ref="F68:P68"/>
    <mergeCell ref="C69:D69"/>
    <mergeCell ref="F69:P69"/>
    <mergeCell ref="C70:D70"/>
    <mergeCell ref="F70:P70"/>
    <mergeCell ref="G91:P91"/>
    <mergeCell ref="F97:P97"/>
    <mergeCell ref="F98:P98"/>
    <mergeCell ref="C99:D99"/>
    <mergeCell ref="F99:P99"/>
    <mergeCell ref="C100:D100"/>
    <mergeCell ref="F100:P100"/>
    <mergeCell ref="G81:P81"/>
    <mergeCell ref="F87:P87"/>
    <mergeCell ref="F88:P88"/>
    <mergeCell ref="C89:D89"/>
    <mergeCell ref="F89:P89"/>
    <mergeCell ref="C90:D90"/>
    <mergeCell ref="F90:P90"/>
    <mergeCell ref="G111:P111"/>
    <mergeCell ref="F117:P117"/>
    <mergeCell ref="F118:P118"/>
    <mergeCell ref="C119:D119"/>
    <mergeCell ref="F119:P119"/>
    <mergeCell ref="C120:D120"/>
    <mergeCell ref="F120:P120"/>
    <mergeCell ref="G101:P101"/>
    <mergeCell ref="F107:P107"/>
    <mergeCell ref="F108:P108"/>
    <mergeCell ref="C109:D109"/>
    <mergeCell ref="F109:P109"/>
    <mergeCell ref="C110:D110"/>
    <mergeCell ref="F110:P110"/>
    <mergeCell ref="G131:P131"/>
    <mergeCell ref="F137:P137"/>
    <mergeCell ref="F138:P138"/>
    <mergeCell ref="C139:D139"/>
    <mergeCell ref="F139:P139"/>
    <mergeCell ref="C140:D140"/>
    <mergeCell ref="F140:P140"/>
    <mergeCell ref="G121:P121"/>
    <mergeCell ref="F127:P127"/>
    <mergeCell ref="F128:P128"/>
    <mergeCell ref="C129:D129"/>
    <mergeCell ref="F129:P129"/>
    <mergeCell ref="C130:D130"/>
    <mergeCell ref="F130:P130"/>
    <mergeCell ref="G151:P151"/>
    <mergeCell ref="F157:P157"/>
    <mergeCell ref="F158:P158"/>
    <mergeCell ref="C159:D159"/>
    <mergeCell ref="F159:P159"/>
    <mergeCell ref="C160:D160"/>
    <mergeCell ref="F160:P160"/>
    <mergeCell ref="G141:P141"/>
    <mergeCell ref="F147:P147"/>
    <mergeCell ref="F148:P148"/>
    <mergeCell ref="C149:D149"/>
    <mergeCell ref="F149:P149"/>
    <mergeCell ref="C150:D150"/>
    <mergeCell ref="F150:P150"/>
    <mergeCell ref="G171:P171"/>
    <mergeCell ref="F177:P177"/>
    <mergeCell ref="G161:P161"/>
    <mergeCell ref="F167:P167"/>
    <mergeCell ref="F168:P168"/>
    <mergeCell ref="C169:D169"/>
    <mergeCell ref="F169:P169"/>
    <mergeCell ref="C170:D170"/>
    <mergeCell ref="F170:P170"/>
  </mergeCells>
  <pageMargins left="0.7" right="0.7" top="0.75" bottom="0.75" header="0.3" footer="0.3"/>
  <pageSetup scale="70" orientation="portrait" verticalDpi="0" r:id="rId1"/>
  <drawing r:id="rId2"/>
  <legacyDrawing r:id="rId3"/>
  <controls>
    <mc:AlternateContent xmlns:mc="http://schemas.openxmlformats.org/markup-compatibility/2006">
      <mc:Choice Requires="x14">
        <control shapeId="4097" r:id="rId4" name="Control 1">
          <controlPr defaultSize="0" r:id="rId5">
            <anchor moveWithCells="1">
              <from>
                <xdr:col>2</xdr:col>
                <xdr:colOff>533400</xdr:colOff>
                <xdr:row>0</xdr:row>
                <xdr:rowOff>0</xdr:rowOff>
              </from>
              <to>
                <xdr:col>4</xdr:col>
                <xdr:colOff>123825</xdr:colOff>
                <xdr:row>0</xdr:row>
                <xdr:rowOff>209550</xdr:rowOff>
              </to>
            </anchor>
          </controlPr>
        </control>
      </mc:Choice>
      <mc:Fallback>
        <control shapeId="4097" r:id="rId4" name="Control 1"/>
      </mc:Fallback>
    </mc:AlternateContent>
    <mc:AlternateContent xmlns:mc="http://schemas.openxmlformats.org/markup-compatibility/2006">
      <mc:Choice Requires="x14">
        <control shapeId="4098" r:id="rId6" name="Control 2">
          <controlPr defaultSize="0" r:id="rId7">
            <anchor moveWithCells="1">
              <from>
                <xdr:col>3</xdr:col>
                <xdr:colOff>533400</xdr:colOff>
                <xdr:row>0</xdr:row>
                <xdr:rowOff>0</xdr:rowOff>
              </from>
              <to>
                <xdr:col>5</xdr:col>
                <xdr:colOff>123825</xdr:colOff>
                <xdr:row>0</xdr:row>
                <xdr:rowOff>209550</xdr:rowOff>
              </to>
            </anchor>
          </controlPr>
        </control>
      </mc:Choice>
      <mc:Fallback>
        <control shapeId="4098" r:id="rId6" name="Control 2"/>
      </mc:Fallback>
    </mc:AlternateContent>
    <mc:AlternateContent xmlns:mc="http://schemas.openxmlformats.org/markup-compatibility/2006">
      <mc:Choice Requires="x14">
        <control shapeId="4099" r:id="rId8" name="Control 3">
          <controlPr defaultSize="0" r:id="rId9">
            <anchor moveWithCells="1">
              <from>
                <xdr:col>3</xdr:col>
                <xdr:colOff>533400</xdr:colOff>
                <xdr:row>0</xdr:row>
                <xdr:rowOff>0</xdr:rowOff>
              </from>
              <to>
                <xdr:col>6</xdr:col>
                <xdr:colOff>266700</xdr:colOff>
                <xdr:row>0</xdr:row>
                <xdr:rowOff>209550</xdr:rowOff>
              </to>
            </anchor>
          </controlPr>
        </control>
      </mc:Choice>
      <mc:Fallback>
        <control shapeId="4099" r:id="rId8" name="Control 3"/>
      </mc:Fallback>
    </mc:AlternateContent>
    <mc:AlternateContent xmlns:mc="http://schemas.openxmlformats.org/markup-compatibility/2006">
      <mc:Choice Requires="x14">
        <control shapeId="4100" r:id="rId10" name="Control 4">
          <controlPr defaultSize="0" r:id="rId11">
            <anchor moveWithCells="1">
              <from>
                <xdr:col>2</xdr:col>
                <xdr:colOff>533400</xdr:colOff>
                <xdr:row>0</xdr:row>
                <xdr:rowOff>0</xdr:rowOff>
              </from>
              <to>
                <xdr:col>4</xdr:col>
                <xdr:colOff>552450</xdr:colOff>
                <xdr:row>0</xdr:row>
                <xdr:rowOff>209550</xdr:rowOff>
              </to>
            </anchor>
          </controlPr>
        </control>
      </mc:Choice>
      <mc:Fallback>
        <control shapeId="4100" r:id="rId10" name="Control 4"/>
      </mc:Fallback>
    </mc:AlternateContent>
    <mc:AlternateContent xmlns:mc="http://schemas.openxmlformats.org/markup-compatibility/2006">
      <mc:Choice Requires="x14">
        <control shapeId="4101" r:id="rId12" name="Control 5">
          <controlPr defaultSize="0" r:id="rId13">
            <anchor moveWithCells="1">
              <from>
                <xdr:col>2</xdr:col>
                <xdr:colOff>533400</xdr:colOff>
                <xdr:row>0</xdr:row>
                <xdr:rowOff>0</xdr:rowOff>
              </from>
              <to>
                <xdr:col>5</xdr:col>
                <xdr:colOff>47625</xdr:colOff>
                <xdr:row>0</xdr:row>
                <xdr:rowOff>209550</xdr:rowOff>
              </to>
            </anchor>
          </controlPr>
        </control>
      </mc:Choice>
      <mc:Fallback>
        <control shapeId="4101" r:id="rId12" name="Control 5"/>
      </mc:Fallback>
    </mc:AlternateContent>
    <mc:AlternateContent xmlns:mc="http://schemas.openxmlformats.org/markup-compatibility/2006">
      <mc:Choice Requires="x14">
        <control shapeId="4102" r:id="rId14" name="Control 6">
          <controlPr defaultSize="0" r:id="rId15">
            <anchor moveWithCells="1">
              <from>
                <xdr:col>2</xdr:col>
                <xdr:colOff>533400</xdr:colOff>
                <xdr:row>0</xdr:row>
                <xdr:rowOff>0</xdr:rowOff>
              </from>
              <to>
                <xdr:col>5</xdr:col>
                <xdr:colOff>104775</xdr:colOff>
                <xdr:row>0</xdr:row>
                <xdr:rowOff>209550</xdr:rowOff>
              </to>
            </anchor>
          </controlPr>
        </control>
      </mc:Choice>
      <mc:Fallback>
        <control shapeId="4102" r:id="rId14" name="Control 6"/>
      </mc:Fallback>
    </mc:AlternateContent>
    <mc:AlternateContent xmlns:mc="http://schemas.openxmlformats.org/markup-compatibility/2006">
      <mc:Choice Requires="x14">
        <control shapeId="4103" r:id="rId16" name="Control 7">
          <controlPr defaultSize="0" r:id="rId17">
            <anchor moveWithCells="1">
              <from>
                <xdr:col>2</xdr:col>
                <xdr:colOff>533400</xdr:colOff>
                <xdr:row>0</xdr:row>
                <xdr:rowOff>0</xdr:rowOff>
              </from>
              <to>
                <xdr:col>3</xdr:col>
                <xdr:colOff>104775</xdr:colOff>
                <xdr:row>0</xdr:row>
                <xdr:rowOff>209550</xdr:rowOff>
              </to>
            </anchor>
          </controlPr>
        </control>
      </mc:Choice>
      <mc:Fallback>
        <control shapeId="4103" r:id="rId16" name="Control 7"/>
      </mc:Fallback>
    </mc:AlternateContent>
    <mc:AlternateContent xmlns:mc="http://schemas.openxmlformats.org/markup-compatibility/2006">
      <mc:Choice Requires="x14">
        <control shapeId="4104" r:id="rId18" name="Control 8">
          <controlPr defaultSize="0" r:id="rId19">
            <anchor moveWithCells="1">
              <from>
                <xdr:col>2</xdr:col>
                <xdr:colOff>533400</xdr:colOff>
                <xdr:row>0</xdr:row>
                <xdr:rowOff>0</xdr:rowOff>
              </from>
              <to>
                <xdr:col>3</xdr:col>
                <xdr:colOff>104775</xdr:colOff>
                <xdr:row>0</xdr:row>
                <xdr:rowOff>209550</xdr:rowOff>
              </to>
            </anchor>
          </controlPr>
        </control>
      </mc:Choice>
      <mc:Fallback>
        <control shapeId="4104" r:id="rId18" name="Control 8"/>
      </mc:Fallback>
    </mc:AlternateContent>
    <mc:AlternateContent xmlns:mc="http://schemas.openxmlformats.org/markup-compatibility/2006">
      <mc:Choice Requires="x14">
        <control shapeId="4105" r:id="rId20" name="Control 9">
          <controlPr defaultSize="0" r:id="rId21">
            <anchor moveWithCells="1">
              <from>
                <xdr:col>2</xdr:col>
                <xdr:colOff>533400</xdr:colOff>
                <xdr:row>0</xdr:row>
                <xdr:rowOff>0</xdr:rowOff>
              </from>
              <to>
                <xdr:col>3</xdr:col>
                <xdr:colOff>371475</xdr:colOff>
                <xdr:row>0</xdr:row>
                <xdr:rowOff>295275</xdr:rowOff>
              </to>
            </anchor>
          </controlPr>
        </control>
      </mc:Choice>
      <mc:Fallback>
        <control shapeId="4105" r:id="rId20" name="Control 9"/>
      </mc:Fallback>
    </mc:AlternateContent>
    <mc:AlternateContent xmlns:mc="http://schemas.openxmlformats.org/markup-compatibility/2006">
      <mc:Choice Requires="x14">
        <control shapeId="4106" r:id="rId22" name="Control 10">
          <controlPr defaultSize="0" r:id="rId23">
            <anchor moveWithCells="1">
              <from>
                <xdr:col>1</xdr:col>
                <xdr:colOff>0</xdr:colOff>
                <xdr:row>4</xdr:row>
                <xdr:rowOff>0</xdr:rowOff>
              </from>
              <to>
                <xdr:col>1</xdr:col>
                <xdr:colOff>447675</xdr:colOff>
                <xdr:row>4</xdr:row>
                <xdr:rowOff>323850</xdr:rowOff>
              </to>
            </anchor>
          </controlPr>
        </control>
      </mc:Choice>
      <mc:Fallback>
        <control shapeId="4106" r:id="rId22" name="Control 10"/>
      </mc:Fallback>
    </mc:AlternateContent>
    <mc:AlternateContent xmlns:mc="http://schemas.openxmlformats.org/markup-compatibility/2006">
      <mc:Choice Requires="x14">
        <control shapeId="4107" r:id="rId24" name="Control 11">
          <controlPr defaultSize="0" r:id="rId25">
            <anchor moveWithCells="1">
              <from>
                <xdr:col>2</xdr:col>
                <xdr:colOff>0</xdr:colOff>
                <xdr:row>4</xdr:row>
                <xdr:rowOff>0</xdr:rowOff>
              </from>
              <to>
                <xdr:col>3</xdr:col>
                <xdr:colOff>200025</xdr:colOff>
                <xdr:row>4</xdr:row>
                <xdr:rowOff>209550</xdr:rowOff>
              </to>
            </anchor>
          </controlPr>
        </control>
      </mc:Choice>
      <mc:Fallback>
        <control shapeId="4107" r:id="rId24" name="Control 11"/>
      </mc:Fallback>
    </mc:AlternateContent>
    <mc:AlternateContent xmlns:mc="http://schemas.openxmlformats.org/markup-compatibility/2006">
      <mc:Choice Requires="x14">
        <control shapeId="4108" r:id="rId26" name="Control 12">
          <controlPr defaultSize="0" r:id="rId27">
            <anchor moveWithCells="1">
              <from>
                <xdr:col>2</xdr:col>
                <xdr:colOff>0</xdr:colOff>
                <xdr:row>4</xdr:row>
                <xdr:rowOff>0</xdr:rowOff>
              </from>
              <to>
                <xdr:col>3</xdr:col>
                <xdr:colOff>200025</xdr:colOff>
                <xdr:row>4</xdr:row>
                <xdr:rowOff>209550</xdr:rowOff>
              </to>
            </anchor>
          </controlPr>
        </control>
      </mc:Choice>
      <mc:Fallback>
        <control shapeId="4108" r:id="rId26" name="Control 12"/>
      </mc:Fallback>
    </mc:AlternateContent>
    <mc:AlternateContent xmlns:mc="http://schemas.openxmlformats.org/markup-compatibility/2006">
      <mc:Choice Requires="x14">
        <control shapeId="4109" r:id="rId28" name="Control 13">
          <controlPr defaultSize="0" r:id="rId29">
            <anchor moveWithCells="1">
              <from>
                <xdr:col>1</xdr:col>
                <xdr:colOff>0</xdr:colOff>
                <xdr:row>14</xdr:row>
                <xdr:rowOff>76200</xdr:rowOff>
              </from>
              <to>
                <xdr:col>1</xdr:col>
                <xdr:colOff>400050</xdr:colOff>
                <xdr:row>14</xdr:row>
                <xdr:rowOff>371475</xdr:rowOff>
              </to>
            </anchor>
          </controlPr>
        </control>
      </mc:Choice>
      <mc:Fallback>
        <control shapeId="4109" r:id="rId28" name="Control 13"/>
      </mc:Fallback>
    </mc:AlternateContent>
    <mc:AlternateContent xmlns:mc="http://schemas.openxmlformats.org/markup-compatibility/2006">
      <mc:Choice Requires="x14">
        <control shapeId="4110" r:id="rId30" name="Control 14">
          <controlPr defaultSize="0" r:id="rId31">
            <anchor moveWithCells="1">
              <from>
                <xdr:col>2</xdr:col>
                <xdr:colOff>0</xdr:colOff>
                <xdr:row>14</xdr:row>
                <xdr:rowOff>76200</xdr:rowOff>
              </from>
              <to>
                <xdr:col>3</xdr:col>
                <xdr:colOff>200025</xdr:colOff>
                <xdr:row>14</xdr:row>
                <xdr:rowOff>285750</xdr:rowOff>
              </to>
            </anchor>
          </controlPr>
        </control>
      </mc:Choice>
      <mc:Fallback>
        <control shapeId="4110" r:id="rId30" name="Control 14"/>
      </mc:Fallback>
    </mc:AlternateContent>
    <mc:AlternateContent xmlns:mc="http://schemas.openxmlformats.org/markup-compatibility/2006">
      <mc:Choice Requires="x14">
        <control shapeId="4111" r:id="rId32" name="Control 15">
          <controlPr defaultSize="0" r:id="rId33">
            <anchor moveWithCells="1">
              <from>
                <xdr:col>2</xdr:col>
                <xdr:colOff>0</xdr:colOff>
                <xdr:row>14</xdr:row>
                <xdr:rowOff>76200</xdr:rowOff>
              </from>
              <to>
                <xdr:col>3</xdr:col>
                <xdr:colOff>200025</xdr:colOff>
                <xdr:row>14</xdr:row>
                <xdr:rowOff>285750</xdr:rowOff>
              </to>
            </anchor>
          </controlPr>
        </control>
      </mc:Choice>
      <mc:Fallback>
        <control shapeId="4111" r:id="rId32" name="Control 15"/>
      </mc:Fallback>
    </mc:AlternateContent>
    <mc:AlternateContent xmlns:mc="http://schemas.openxmlformats.org/markup-compatibility/2006">
      <mc:Choice Requires="x14">
        <control shapeId="4112" r:id="rId34" name="Control 16">
          <controlPr defaultSize="0" r:id="rId35">
            <anchor moveWithCells="1">
              <from>
                <xdr:col>1</xdr:col>
                <xdr:colOff>0</xdr:colOff>
                <xdr:row>24</xdr:row>
                <xdr:rowOff>152400</xdr:rowOff>
              </from>
              <to>
                <xdr:col>1</xdr:col>
                <xdr:colOff>400050</xdr:colOff>
                <xdr:row>25</xdr:row>
                <xdr:rowOff>66675</xdr:rowOff>
              </to>
            </anchor>
          </controlPr>
        </control>
      </mc:Choice>
      <mc:Fallback>
        <control shapeId="4112" r:id="rId34" name="Control 16"/>
      </mc:Fallback>
    </mc:AlternateContent>
    <mc:AlternateContent xmlns:mc="http://schemas.openxmlformats.org/markup-compatibility/2006">
      <mc:Choice Requires="x14">
        <control shapeId="4113" r:id="rId36" name="Control 17">
          <controlPr defaultSize="0" r:id="rId37">
            <anchor moveWithCells="1">
              <from>
                <xdr:col>2</xdr:col>
                <xdr:colOff>0</xdr:colOff>
                <xdr:row>24</xdr:row>
                <xdr:rowOff>152400</xdr:rowOff>
              </from>
              <to>
                <xdr:col>3</xdr:col>
                <xdr:colOff>200025</xdr:colOff>
                <xdr:row>24</xdr:row>
                <xdr:rowOff>361950</xdr:rowOff>
              </to>
            </anchor>
          </controlPr>
        </control>
      </mc:Choice>
      <mc:Fallback>
        <control shapeId="4113" r:id="rId36" name="Control 17"/>
      </mc:Fallback>
    </mc:AlternateContent>
    <mc:AlternateContent xmlns:mc="http://schemas.openxmlformats.org/markup-compatibility/2006">
      <mc:Choice Requires="x14">
        <control shapeId="4114" r:id="rId38" name="Control 18">
          <controlPr defaultSize="0" r:id="rId39">
            <anchor moveWithCells="1">
              <from>
                <xdr:col>2</xdr:col>
                <xdr:colOff>0</xdr:colOff>
                <xdr:row>24</xdr:row>
                <xdr:rowOff>152400</xdr:rowOff>
              </from>
              <to>
                <xdr:col>3</xdr:col>
                <xdr:colOff>200025</xdr:colOff>
                <xdr:row>24</xdr:row>
                <xdr:rowOff>361950</xdr:rowOff>
              </to>
            </anchor>
          </controlPr>
        </control>
      </mc:Choice>
      <mc:Fallback>
        <control shapeId="4114" r:id="rId38" name="Control 18"/>
      </mc:Fallback>
    </mc:AlternateContent>
    <mc:AlternateContent xmlns:mc="http://schemas.openxmlformats.org/markup-compatibility/2006">
      <mc:Choice Requires="x14">
        <control shapeId="4115" r:id="rId40" name="Control 19">
          <controlPr defaultSize="0" r:id="rId41">
            <anchor moveWithCells="1">
              <from>
                <xdr:col>1</xdr:col>
                <xdr:colOff>0</xdr:colOff>
                <xdr:row>34</xdr:row>
                <xdr:rowOff>152400</xdr:rowOff>
              </from>
              <to>
                <xdr:col>1</xdr:col>
                <xdr:colOff>400050</xdr:colOff>
                <xdr:row>35</xdr:row>
                <xdr:rowOff>66675</xdr:rowOff>
              </to>
            </anchor>
          </controlPr>
        </control>
      </mc:Choice>
      <mc:Fallback>
        <control shapeId="4115" r:id="rId40" name="Control 19"/>
      </mc:Fallback>
    </mc:AlternateContent>
    <mc:AlternateContent xmlns:mc="http://schemas.openxmlformats.org/markup-compatibility/2006">
      <mc:Choice Requires="x14">
        <control shapeId="4116" r:id="rId42" name="Control 20">
          <controlPr defaultSize="0" r:id="rId43">
            <anchor moveWithCells="1">
              <from>
                <xdr:col>2</xdr:col>
                <xdr:colOff>0</xdr:colOff>
                <xdr:row>34</xdr:row>
                <xdr:rowOff>152400</xdr:rowOff>
              </from>
              <to>
                <xdr:col>3</xdr:col>
                <xdr:colOff>200025</xdr:colOff>
                <xdr:row>34</xdr:row>
                <xdr:rowOff>361950</xdr:rowOff>
              </to>
            </anchor>
          </controlPr>
        </control>
      </mc:Choice>
      <mc:Fallback>
        <control shapeId="4116" r:id="rId42" name="Control 20"/>
      </mc:Fallback>
    </mc:AlternateContent>
    <mc:AlternateContent xmlns:mc="http://schemas.openxmlformats.org/markup-compatibility/2006">
      <mc:Choice Requires="x14">
        <control shapeId="4117" r:id="rId44" name="Control 21">
          <controlPr defaultSize="0" r:id="rId45">
            <anchor moveWithCells="1">
              <from>
                <xdr:col>2</xdr:col>
                <xdr:colOff>0</xdr:colOff>
                <xdr:row>34</xdr:row>
                <xdr:rowOff>152400</xdr:rowOff>
              </from>
              <to>
                <xdr:col>3</xdr:col>
                <xdr:colOff>200025</xdr:colOff>
                <xdr:row>34</xdr:row>
                <xdr:rowOff>361950</xdr:rowOff>
              </to>
            </anchor>
          </controlPr>
        </control>
      </mc:Choice>
      <mc:Fallback>
        <control shapeId="4117" r:id="rId44" name="Control 21"/>
      </mc:Fallback>
    </mc:AlternateContent>
    <mc:AlternateContent xmlns:mc="http://schemas.openxmlformats.org/markup-compatibility/2006">
      <mc:Choice Requires="x14">
        <control shapeId="4118" r:id="rId46" name="Control 22">
          <controlPr defaultSize="0" r:id="rId47">
            <anchor moveWithCells="1">
              <from>
                <xdr:col>1</xdr:col>
                <xdr:colOff>0</xdr:colOff>
                <xdr:row>44</xdr:row>
                <xdr:rowOff>228600</xdr:rowOff>
              </from>
              <to>
                <xdr:col>1</xdr:col>
                <xdr:colOff>400050</xdr:colOff>
                <xdr:row>45</xdr:row>
                <xdr:rowOff>142875</xdr:rowOff>
              </to>
            </anchor>
          </controlPr>
        </control>
      </mc:Choice>
      <mc:Fallback>
        <control shapeId="4118" r:id="rId46" name="Control 22"/>
      </mc:Fallback>
    </mc:AlternateContent>
    <mc:AlternateContent xmlns:mc="http://schemas.openxmlformats.org/markup-compatibility/2006">
      <mc:Choice Requires="x14">
        <control shapeId="4119" r:id="rId48" name="Control 23">
          <controlPr defaultSize="0" r:id="rId49">
            <anchor moveWithCells="1">
              <from>
                <xdr:col>2</xdr:col>
                <xdr:colOff>0</xdr:colOff>
                <xdr:row>44</xdr:row>
                <xdr:rowOff>228600</xdr:rowOff>
              </from>
              <to>
                <xdr:col>3</xdr:col>
                <xdr:colOff>200025</xdr:colOff>
                <xdr:row>45</xdr:row>
                <xdr:rowOff>57150</xdr:rowOff>
              </to>
            </anchor>
          </controlPr>
        </control>
      </mc:Choice>
      <mc:Fallback>
        <control shapeId="4119" r:id="rId48" name="Control 23"/>
      </mc:Fallback>
    </mc:AlternateContent>
    <mc:AlternateContent xmlns:mc="http://schemas.openxmlformats.org/markup-compatibility/2006">
      <mc:Choice Requires="x14">
        <control shapeId="4120" r:id="rId50" name="Control 24">
          <controlPr defaultSize="0" r:id="rId51">
            <anchor moveWithCells="1">
              <from>
                <xdr:col>2</xdr:col>
                <xdr:colOff>0</xdr:colOff>
                <xdr:row>44</xdr:row>
                <xdr:rowOff>228600</xdr:rowOff>
              </from>
              <to>
                <xdr:col>3</xdr:col>
                <xdr:colOff>200025</xdr:colOff>
                <xdr:row>45</xdr:row>
                <xdr:rowOff>57150</xdr:rowOff>
              </to>
            </anchor>
          </controlPr>
        </control>
      </mc:Choice>
      <mc:Fallback>
        <control shapeId="4120" r:id="rId50" name="Control 24"/>
      </mc:Fallback>
    </mc:AlternateContent>
    <mc:AlternateContent xmlns:mc="http://schemas.openxmlformats.org/markup-compatibility/2006">
      <mc:Choice Requires="x14">
        <control shapeId="4121" r:id="rId52" name="Control 25">
          <controlPr defaultSize="0" r:id="rId53">
            <anchor moveWithCells="1">
              <from>
                <xdr:col>1</xdr:col>
                <xdr:colOff>0</xdr:colOff>
                <xdr:row>54</xdr:row>
                <xdr:rowOff>304800</xdr:rowOff>
              </from>
              <to>
                <xdr:col>1</xdr:col>
                <xdr:colOff>400050</xdr:colOff>
                <xdr:row>55</xdr:row>
                <xdr:rowOff>219075</xdr:rowOff>
              </to>
            </anchor>
          </controlPr>
        </control>
      </mc:Choice>
      <mc:Fallback>
        <control shapeId="4121" r:id="rId52" name="Control 25"/>
      </mc:Fallback>
    </mc:AlternateContent>
    <mc:AlternateContent xmlns:mc="http://schemas.openxmlformats.org/markup-compatibility/2006">
      <mc:Choice Requires="x14">
        <control shapeId="4122" r:id="rId54" name="Control 26">
          <controlPr defaultSize="0" r:id="rId55">
            <anchor moveWithCells="1">
              <from>
                <xdr:col>2</xdr:col>
                <xdr:colOff>0</xdr:colOff>
                <xdr:row>54</xdr:row>
                <xdr:rowOff>304800</xdr:rowOff>
              </from>
              <to>
                <xdr:col>3</xdr:col>
                <xdr:colOff>200025</xdr:colOff>
                <xdr:row>55</xdr:row>
                <xdr:rowOff>133350</xdr:rowOff>
              </to>
            </anchor>
          </controlPr>
        </control>
      </mc:Choice>
      <mc:Fallback>
        <control shapeId="4122" r:id="rId54" name="Control 26"/>
      </mc:Fallback>
    </mc:AlternateContent>
    <mc:AlternateContent xmlns:mc="http://schemas.openxmlformats.org/markup-compatibility/2006">
      <mc:Choice Requires="x14">
        <control shapeId="4123" r:id="rId56" name="Control 27">
          <controlPr defaultSize="0" r:id="rId57">
            <anchor moveWithCells="1">
              <from>
                <xdr:col>2</xdr:col>
                <xdr:colOff>0</xdr:colOff>
                <xdr:row>54</xdr:row>
                <xdr:rowOff>304800</xdr:rowOff>
              </from>
              <to>
                <xdr:col>3</xdr:col>
                <xdr:colOff>200025</xdr:colOff>
                <xdr:row>55</xdr:row>
                <xdr:rowOff>133350</xdr:rowOff>
              </to>
            </anchor>
          </controlPr>
        </control>
      </mc:Choice>
      <mc:Fallback>
        <control shapeId="4123" r:id="rId56" name="Control 27"/>
      </mc:Fallback>
    </mc:AlternateContent>
    <mc:AlternateContent xmlns:mc="http://schemas.openxmlformats.org/markup-compatibility/2006">
      <mc:Choice Requires="x14">
        <control shapeId="4124" r:id="rId58" name="Control 28">
          <controlPr defaultSize="0" r:id="rId59">
            <anchor moveWithCells="1">
              <from>
                <xdr:col>1</xdr:col>
                <xdr:colOff>0</xdr:colOff>
                <xdr:row>65</xdr:row>
                <xdr:rowOff>0</xdr:rowOff>
              </from>
              <to>
                <xdr:col>1</xdr:col>
                <xdr:colOff>400050</xdr:colOff>
                <xdr:row>65</xdr:row>
                <xdr:rowOff>295275</xdr:rowOff>
              </to>
            </anchor>
          </controlPr>
        </control>
      </mc:Choice>
      <mc:Fallback>
        <control shapeId="4124" r:id="rId58" name="Control 28"/>
      </mc:Fallback>
    </mc:AlternateContent>
    <mc:AlternateContent xmlns:mc="http://schemas.openxmlformats.org/markup-compatibility/2006">
      <mc:Choice Requires="x14">
        <control shapeId="4125" r:id="rId60" name="Control 29">
          <controlPr defaultSize="0" r:id="rId61">
            <anchor moveWithCells="1">
              <from>
                <xdr:col>2</xdr:col>
                <xdr:colOff>0</xdr:colOff>
                <xdr:row>65</xdr:row>
                <xdr:rowOff>0</xdr:rowOff>
              </from>
              <to>
                <xdr:col>3</xdr:col>
                <xdr:colOff>200025</xdr:colOff>
                <xdr:row>65</xdr:row>
                <xdr:rowOff>209550</xdr:rowOff>
              </to>
            </anchor>
          </controlPr>
        </control>
      </mc:Choice>
      <mc:Fallback>
        <control shapeId="4125" r:id="rId60" name="Control 29"/>
      </mc:Fallback>
    </mc:AlternateContent>
    <mc:AlternateContent xmlns:mc="http://schemas.openxmlformats.org/markup-compatibility/2006">
      <mc:Choice Requires="x14">
        <control shapeId="4126" r:id="rId62" name="Control 30">
          <controlPr defaultSize="0" r:id="rId63">
            <anchor moveWithCells="1">
              <from>
                <xdr:col>2</xdr:col>
                <xdr:colOff>0</xdr:colOff>
                <xdr:row>65</xdr:row>
                <xdr:rowOff>0</xdr:rowOff>
              </from>
              <to>
                <xdr:col>3</xdr:col>
                <xdr:colOff>200025</xdr:colOff>
                <xdr:row>65</xdr:row>
                <xdr:rowOff>209550</xdr:rowOff>
              </to>
            </anchor>
          </controlPr>
        </control>
      </mc:Choice>
      <mc:Fallback>
        <control shapeId="4126" r:id="rId62" name="Control 30"/>
      </mc:Fallback>
    </mc:AlternateContent>
    <mc:AlternateContent xmlns:mc="http://schemas.openxmlformats.org/markup-compatibility/2006">
      <mc:Choice Requires="x14">
        <control shapeId="4127" r:id="rId64" name="Control 31">
          <controlPr defaultSize="0" r:id="rId65">
            <anchor moveWithCells="1">
              <from>
                <xdr:col>1</xdr:col>
                <xdr:colOff>0</xdr:colOff>
                <xdr:row>75</xdr:row>
                <xdr:rowOff>0</xdr:rowOff>
              </from>
              <to>
                <xdr:col>1</xdr:col>
                <xdr:colOff>400050</xdr:colOff>
                <xdr:row>75</xdr:row>
                <xdr:rowOff>295275</xdr:rowOff>
              </to>
            </anchor>
          </controlPr>
        </control>
      </mc:Choice>
      <mc:Fallback>
        <control shapeId="4127" r:id="rId64" name="Control 31"/>
      </mc:Fallback>
    </mc:AlternateContent>
    <mc:AlternateContent xmlns:mc="http://schemas.openxmlformats.org/markup-compatibility/2006">
      <mc:Choice Requires="x14">
        <control shapeId="4128" r:id="rId66" name="Control 32">
          <controlPr defaultSize="0" r:id="rId67">
            <anchor moveWithCells="1">
              <from>
                <xdr:col>2</xdr:col>
                <xdr:colOff>0</xdr:colOff>
                <xdr:row>75</xdr:row>
                <xdr:rowOff>0</xdr:rowOff>
              </from>
              <to>
                <xdr:col>3</xdr:col>
                <xdr:colOff>200025</xdr:colOff>
                <xdr:row>75</xdr:row>
                <xdr:rowOff>209550</xdr:rowOff>
              </to>
            </anchor>
          </controlPr>
        </control>
      </mc:Choice>
      <mc:Fallback>
        <control shapeId="4128" r:id="rId66" name="Control 32"/>
      </mc:Fallback>
    </mc:AlternateContent>
    <mc:AlternateContent xmlns:mc="http://schemas.openxmlformats.org/markup-compatibility/2006">
      <mc:Choice Requires="x14">
        <control shapeId="4129" r:id="rId68" name="Control 33">
          <controlPr defaultSize="0" r:id="rId69">
            <anchor moveWithCells="1">
              <from>
                <xdr:col>2</xdr:col>
                <xdr:colOff>0</xdr:colOff>
                <xdr:row>75</xdr:row>
                <xdr:rowOff>0</xdr:rowOff>
              </from>
              <to>
                <xdr:col>3</xdr:col>
                <xdr:colOff>200025</xdr:colOff>
                <xdr:row>75</xdr:row>
                <xdr:rowOff>209550</xdr:rowOff>
              </to>
            </anchor>
          </controlPr>
        </control>
      </mc:Choice>
      <mc:Fallback>
        <control shapeId="4129" r:id="rId68" name="Control 33"/>
      </mc:Fallback>
    </mc:AlternateContent>
    <mc:AlternateContent xmlns:mc="http://schemas.openxmlformats.org/markup-compatibility/2006">
      <mc:Choice Requires="x14">
        <control shapeId="4130" r:id="rId70" name="Control 34">
          <controlPr defaultSize="0" r:id="rId71">
            <anchor moveWithCells="1">
              <from>
                <xdr:col>1</xdr:col>
                <xdr:colOff>0</xdr:colOff>
                <xdr:row>85</xdr:row>
                <xdr:rowOff>76200</xdr:rowOff>
              </from>
              <to>
                <xdr:col>1</xdr:col>
                <xdr:colOff>400050</xdr:colOff>
                <xdr:row>86</xdr:row>
                <xdr:rowOff>9525</xdr:rowOff>
              </to>
            </anchor>
          </controlPr>
        </control>
      </mc:Choice>
      <mc:Fallback>
        <control shapeId="4130" r:id="rId70" name="Control 34"/>
      </mc:Fallback>
    </mc:AlternateContent>
    <mc:AlternateContent xmlns:mc="http://schemas.openxmlformats.org/markup-compatibility/2006">
      <mc:Choice Requires="x14">
        <control shapeId="4131" r:id="rId72" name="Control 35">
          <controlPr defaultSize="0" r:id="rId73">
            <anchor moveWithCells="1">
              <from>
                <xdr:col>2</xdr:col>
                <xdr:colOff>0</xdr:colOff>
                <xdr:row>85</xdr:row>
                <xdr:rowOff>76200</xdr:rowOff>
              </from>
              <to>
                <xdr:col>3</xdr:col>
                <xdr:colOff>200025</xdr:colOff>
                <xdr:row>85</xdr:row>
                <xdr:rowOff>285750</xdr:rowOff>
              </to>
            </anchor>
          </controlPr>
        </control>
      </mc:Choice>
      <mc:Fallback>
        <control shapeId="4131" r:id="rId72" name="Control 35"/>
      </mc:Fallback>
    </mc:AlternateContent>
    <mc:AlternateContent xmlns:mc="http://schemas.openxmlformats.org/markup-compatibility/2006">
      <mc:Choice Requires="x14">
        <control shapeId="4132" r:id="rId74" name="Control 36">
          <controlPr defaultSize="0" r:id="rId75">
            <anchor moveWithCells="1">
              <from>
                <xdr:col>2</xdr:col>
                <xdr:colOff>0</xdr:colOff>
                <xdr:row>85</xdr:row>
                <xdr:rowOff>76200</xdr:rowOff>
              </from>
              <to>
                <xdr:col>3</xdr:col>
                <xdr:colOff>200025</xdr:colOff>
                <xdr:row>85</xdr:row>
                <xdr:rowOff>285750</xdr:rowOff>
              </to>
            </anchor>
          </controlPr>
        </control>
      </mc:Choice>
      <mc:Fallback>
        <control shapeId="4132" r:id="rId74" name="Control 36"/>
      </mc:Fallback>
    </mc:AlternateContent>
    <mc:AlternateContent xmlns:mc="http://schemas.openxmlformats.org/markup-compatibility/2006">
      <mc:Choice Requires="x14">
        <control shapeId="4133" r:id="rId76" name="Control 37">
          <controlPr defaultSize="0" r:id="rId77">
            <anchor moveWithCells="1">
              <from>
                <xdr:col>1</xdr:col>
                <xdr:colOff>0</xdr:colOff>
                <xdr:row>95</xdr:row>
                <xdr:rowOff>152400</xdr:rowOff>
              </from>
              <to>
                <xdr:col>1</xdr:col>
                <xdr:colOff>400050</xdr:colOff>
                <xdr:row>96</xdr:row>
                <xdr:rowOff>85725</xdr:rowOff>
              </to>
            </anchor>
          </controlPr>
        </control>
      </mc:Choice>
      <mc:Fallback>
        <control shapeId="4133" r:id="rId76" name="Control 37"/>
      </mc:Fallback>
    </mc:AlternateContent>
    <mc:AlternateContent xmlns:mc="http://schemas.openxmlformats.org/markup-compatibility/2006">
      <mc:Choice Requires="x14">
        <control shapeId="4134" r:id="rId78" name="Control 38">
          <controlPr defaultSize="0" r:id="rId79">
            <anchor moveWithCells="1">
              <from>
                <xdr:col>2</xdr:col>
                <xdr:colOff>0</xdr:colOff>
                <xdr:row>95</xdr:row>
                <xdr:rowOff>152400</xdr:rowOff>
              </from>
              <to>
                <xdr:col>3</xdr:col>
                <xdr:colOff>200025</xdr:colOff>
                <xdr:row>96</xdr:row>
                <xdr:rowOff>0</xdr:rowOff>
              </to>
            </anchor>
          </controlPr>
        </control>
      </mc:Choice>
      <mc:Fallback>
        <control shapeId="4134" r:id="rId78" name="Control 38"/>
      </mc:Fallback>
    </mc:AlternateContent>
    <mc:AlternateContent xmlns:mc="http://schemas.openxmlformats.org/markup-compatibility/2006">
      <mc:Choice Requires="x14">
        <control shapeId="4135" r:id="rId80" name="Control 39">
          <controlPr defaultSize="0" r:id="rId81">
            <anchor moveWithCells="1">
              <from>
                <xdr:col>2</xdr:col>
                <xdr:colOff>0</xdr:colOff>
                <xdr:row>95</xdr:row>
                <xdr:rowOff>152400</xdr:rowOff>
              </from>
              <to>
                <xdr:col>3</xdr:col>
                <xdr:colOff>200025</xdr:colOff>
                <xdr:row>96</xdr:row>
                <xdr:rowOff>0</xdr:rowOff>
              </to>
            </anchor>
          </controlPr>
        </control>
      </mc:Choice>
      <mc:Fallback>
        <control shapeId="4135" r:id="rId80" name="Control 39"/>
      </mc:Fallback>
    </mc:AlternateContent>
    <mc:AlternateContent xmlns:mc="http://schemas.openxmlformats.org/markup-compatibility/2006">
      <mc:Choice Requires="x14">
        <control shapeId="4136" r:id="rId82" name="Control 40">
          <controlPr defaultSize="0" r:id="rId83">
            <anchor moveWithCells="1">
              <from>
                <xdr:col>1</xdr:col>
                <xdr:colOff>0</xdr:colOff>
                <xdr:row>105</xdr:row>
                <xdr:rowOff>228600</xdr:rowOff>
              </from>
              <to>
                <xdr:col>1</xdr:col>
                <xdr:colOff>400050</xdr:colOff>
                <xdr:row>106</xdr:row>
                <xdr:rowOff>161925</xdr:rowOff>
              </to>
            </anchor>
          </controlPr>
        </control>
      </mc:Choice>
      <mc:Fallback>
        <control shapeId="4136" r:id="rId82" name="Control 40"/>
      </mc:Fallback>
    </mc:AlternateContent>
    <mc:AlternateContent xmlns:mc="http://schemas.openxmlformats.org/markup-compatibility/2006">
      <mc:Choice Requires="x14">
        <control shapeId="4137" r:id="rId84" name="Control 41">
          <controlPr defaultSize="0" r:id="rId85">
            <anchor moveWithCells="1">
              <from>
                <xdr:col>2</xdr:col>
                <xdr:colOff>0</xdr:colOff>
                <xdr:row>105</xdr:row>
                <xdr:rowOff>228600</xdr:rowOff>
              </from>
              <to>
                <xdr:col>3</xdr:col>
                <xdr:colOff>200025</xdr:colOff>
                <xdr:row>106</xdr:row>
                <xdr:rowOff>76200</xdr:rowOff>
              </to>
            </anchor>
          </controlPr>
        </control>
      </mc:Choice>
      <mc:Fallback>
        <control shapeId="4137" r:id="rId84" name="Control 41"/>
      </mc:Fallback>
    </mc:AlternateContent>
    <mc:AlternateContent xmlns:mc="http://schemas.openxmlformats.org/markup-compatibility/2006">
      <mc:Choice Requires="x14">
        <control shapeId="4138" r:id="rId86" name="Control 42">
          <controlPr defaultSize="0" r:id="rId87">
            <anchor moveWithCells="1">
              <from>
                <xdr:col>2</xdr:col>
                <xdr:colOff>0</xdr:colOff>
                <xdr:row>105</xdr:row>
                <xdr:rowOff>228600</xdr:rowOff>
              </from>
              <to>
                <xdr:col>3</xdr:col>
                <xdr:colOff>200025</xdr:colOff>
                <xdr:row>106</xdr:row>
                <xdr:rowOff>76200</xdr:rowOff>
              </to>
            </anchor>
          </controlPr>
        </control>
      </mc:Choice>
      <mc:Fallback>
        <control shapeId="4138" r:id="rId86" name="Control 42"/>
      </mc:Fallback>
    </mc:AlternateContent>
    <mc:AlternateContent xmlns:mc="http://schemas.openxmlformats.org/markup-compatibility/2006">
      <mc:Choice Requires="x14">
        <control shapeId="4139" r:id="rId88" name="Control 43">
          <controlPr defaultSize="0" r:id="rId89">
            <anchor moveWithCells="1">
              <from>
                <xdr:col>1</xdr:col>
                <xdr:colOff>0</xdr:colOff>
                <xdr:row>115</xdr:row>
                <xdr:rowOff>304800</xdr:rowOff>
              </from>
              <to>
                <xdr:col>1</xdr:col>
                <xdr:colOff>400050</xdr:colOff>
                <xdr:row>117</xdr:row>
                <xdr:rowOff>47625</xdr:rowOff>
              </to>
            </anchor>
          </controlPr>
        </control>
      </mc:Choice>
      <mc:Fallback>
        <control shapeId="4139" r:id="rId88" name="Control 43"/>
      </mc:Fallback>
    </mc:AlternateContent>
    <mc:AlternateContent xmlns:mc="http://schemas.openxmlformats.org/markup-compatibility/2006">
      <mc:Choice Requires="x14">
        <control shapeId="4140" r:id="rId90" name="Control 44">
          <controlPr defaultSize="0" r:id="rId91">
            <anchor moveWithCells="1">
              <from>
                <xdr:col>2</xdr:col>
                <xdr:colOff>0</xdr:colOff>
                <xdr:row>115</xdr:row>
                <xdr:rowOff>304800</xdr:rowOff>
              </from>
              <to>
                <xdr:col>3</xdr:col>
                <xdr:colOff>200025</xdr:colOff>
                <xdr:row>116</xdr:row>
                <xdr:rowOff>152400</xdr:rowOff>
              </to>
            </anchor>
          </controlPr>
        </control>
      </mc:Choice>
      <mc:Fallback>
        <control shapeId="4140" r:id="rId90" name="Control 44"/>
      </mc:Fallback>
    </mc:AlternateContent>
    <mc:AlternateContent xmlns:mc="http://schemas.openxmlformats.org/markup-compatibility/2006">
      <mc:Choice Requires="x14">
        <control shapeId="4141" r:id="rId92" name="Control 45">
          <controlPr defaultSize="0" r:id="rId93">
            <anchor moveWithCells="1">
              <from>
                <xdr:col>2</xdr:col>
                <xdr:colOff>0</xdr:colOff>
                <xdr:row>115</xdr:row>
                <xdr:rowOff>304800</xdr:rowOff>
              </from>
              <to>
                <xdr:col>3</xdr:col>
                <xdr:colOff>200025</xdr:colOff>
                <xdr:row>116</xdr:row>
                <xdr:rowOff>152400</xdr:rowOff>
              </to>
            </anchor>
          </controlPr>
        </control>
      </mc:Choice>
      <mc:Fallback>
        <control shapeId="4141" r:id="rId92" name="Control 45"/>
      </mc:Fallback>
    </mc:AlternateContent>
    <mc:AlternateContent xmlns:mc="http://schemas.openxmlformats.org/markup-compatibility/2006">
      <mc:Choice Requires="x14">
        <control shapeId="4142" r:id="rId94" name="Control 46">
          <controlPr defaultSize="0" r:id="rId95">
            <anchor moveWithCells="1">
              <from>
                <xdr:col>1</xdr:col>
                <xdr:colOff>0</xdr:colOff>
                <xdr:row>126</xdr:row>
                <xdr:rowOff>19050</xdr:rowOff>
              </from>
              <to>
                <xdr:col>1</xdr:col>
                <xdr:colOff>400050</xdr:colOff>
                <xdr:row>127</xdr:row>
                <xdr:rowOff>123825</xdr:rowOff>
              </to>
            </anchor>
          </controlPr>
        </control>
      </mc:Choice>
      <mc:Fallback>
        <control shapeId="4142" r:id="rId94" name="Control 46"/>
      </mc:Fallback>
    </mc:AlternateContent>
    <mc:AlternateContent xmlns:mc="http://schemas.openxmlformats.org/markup-compatibility/2006">
      <mc:Choice Requires="x14">
        <control shapeId="4143" r:id="rId96" name="Control 47">
          <controlPr defaultSize="0" r:id="rId97">
            <anchor moveWithCells="1">
              <from>
                <xdr:col>2</xdr:col>
                <xdr:colOff>0</xdr:colOff>
                <xdr:row>126</xdr:row>
                <xdr:rowOff>19050</xdr:rowOff>
              </from>
              <to>
                <xdr:col>3</xdr:col>
                <xdr:colOff>200025</xdr:colOff>
                <xdr:row>127</xdr:row>
                <xdr:rowOff>38100</xdr:rowOff>
              </to>
            </anchor>
          </controlPr>
        </control>
      </mc:Choice>
      <mc:Fallback>
        <control shapeId="4143" r:id="rId96" name="Control 47"/>
      </mc:Fallback>
    </mc:AlternateContent>
    <mc:AlternateContent xmlns:mc="http://schemas.openxmlformats.org/markup-compatibility/2006">
      <mc:Choice Requires="x14">
        <control shapeId="4144" r:id="rId98" name="Control 48">
          <controlPr defaultSize="0" r:id="rId99">
            <anchor moveWithCells="1">
              <from>
                <xdr:col>2</xdr:col>
                <xdr:colOff>0</xdr:colOff>
                <xdr:row>126</xdr:row>
                <xdr:rowOff>19050</xdr:rowOff>
              </from>
              <to>
                <xdr:col>3</xdr:col>
                <xdr:colOff>200025</xdr:colOff>
                <xdr:row>127</xdr:row>
                <xdr:rowOff>38100</xdr:rowOff>
              </to>
            </anchor>
          </controlPr>
        </control>
      </mc:Choice>
      <mc:Fallback>
        <control shapeId="4144" r:id="rId98" name="Control 48"/>
      </mc:Fallback>
    </mc:AlternateContent>
    <mc:AlternateContent xmlns:mc="http://schemas.openxmlformats.org/markup-compatibility/2006">
      <mc:Choice Requires="x14">
        <control shapeId="4145" r:id="rId100" name="Control 49">
          <controlPr defaultSize="0" r:id="rId101">
            <anchor moveWithCells="1">
              <from>
                <xdr:col>1</xdr:col>
                <xdr:colOff>0</xdr:colOff>
                <xdr:row>136</xdr:row>
                <xdr:rowOff>28575</xdr:rowOff>
              </from>
              <to>
                <xdr:col>1</xdr:col>
                <xdr:colOff>400050</xdr:colOff>
                <xdr:row>137</xdr:row>
                <xdr:rowOff>133350</xdr:rowOff>
              </to>
            </anchor>
          </controlPr>
        </control>
      </mc:Choice>
      <mc:Fallback>
        <control shapeId="4145" r:id="rId100" name="Control 49"/>
      </mc:Fallback>
    </mc:AlternateContent>
    <mc:AlternateContent xmlns:mc="http://schemas.openxmlformats.org/markup-compatibility/2006">
      <mc:Choice Requires="x14">
        <control shapeId="4146" r:id="rId102" name="Control 50">
          <controlPr defaultSize="0" r:id="rId103">
            <anchor moveWithCells="1">
              <from>
                <xdr:col>2</xdr:col>
                <xdr:colOff>0</xdr:colOff>
                <xdr:row>136</xdr:row>
                <xdr:rowOff>28575</xdr:rowOff>
              </from>
              <to>
                <xdr:col>3</xdr:col>
                <xdr:colOff>200025</xdr:colOff>
                <xdr:row>137</xdr:row>
                <xdr:rowOff>47625</xdr:rowOff>
              </to>
            </anchor>
          </controlPr>
        </control>
      </mc:Choice>
      <mc:Fallback>
        <control shapeId="4146" r:id="rId102" name="Control 50"/>
      </mc:Fallback>
    </mc:AlternateContent>
    <mc:AlternateContent xmlns:mc="http://schemas.openxmlformats.org/markup-compatibility/2006">
      <mc:Choice Requires="x14">
        <control shapeId="4147" r:id="rId104" name="Control 51">
          <controlPr defaultSize="0" r:id="rId105">
            <anchor moveWithCells="1">
              <from>
                <xdr:col>2</xdr:col>
                <xdr:colOff>0</xdr:colOff>
                <xdr:row>136</xdr:row>
                <xdr:rowOff>28575</xdr:rowOff>
              </from>
              <to>
                <xdr:col>3</xdr:col>
                <xdr:colOff>200025</xdr:colOff>
                <xdr:row>137</xdr:row>
                <xdr:rowOff>47625</xdr:rowOff>
              </to>
            </anchor>
          </controlPr>
        </control>
      </mc:Choice>
      <mc:Fallback>
        <control shapeId="4147" r:id="rId104" name="Control 51"/>
      </mc:Fallback>
    </mc:AlternateContent>
    <mc:AlternateContent xmlns:mc="http://schemas.openxmlformats.org/markup-compatibility/2006">
      <mc:Choice Requires="x14">
        <control shapeId="4148" r:id="rId106" name="Control 52">
          <controlPr defaultSize="0" r:id="rId107">
            <anchor moveWithCells="1">
              <from>
                <xdr:col>1</xdr:col>
                <xdr:colOff>0</xdr:colOff>
                <xdr:row>146</xdr:row>
                <xdr:rowOff>104775</xdr:rowOff>
              </from>
              <to>
                <xdr:col>1</xdr:col>
                <xdr:colOff>400050</xdr:colOff>
                <xdr:row>148</xdr:row>
                <xdr:rowOff>19050</xdr:rowOff>
              </to>
            </anchor>
          </controlPr>
        </control>
      </mc:Choice>
      <mc:Fallback>
        <control shapeId="4148" r:id="rId106" name="Control 52"/>
      </mc:Fallback>
    </mc:AlternateContent>
    <mc:AlternateContent xmlns:mc="http://schemas.openxmlformats.org/markup-compatibility/2006">
      <mc:Choice Requires="x14">
        <control shapeId="4149" r:id="rId108" name="Control 53">
          <controlPr defaultSize="0" r:id="rId109">
            <anchor moveWithCells="1">
              <from>
                <xdr:col>2</xdr:col>
                <xdr:colOff>0</xdr:colOff>
                <xdr:row>146</xdr:row>
                <xdr:rowOff>104775</xdr:rowOff>
              </from>
              <to>
                <xdr:col>3</xdr:col>
                <xdr:colOff>200025</xdr:colOff>
                <xdr:row>147</xdr:row>
                <xdr:rowOff>123825</xdr:rowOff>
              </to>
            </anchor>
          </controlPr>
        </control>
      </mc:Choice>
      <mc:Fallback>
        <control shapeId="4149" r:id="rId108" name="Control 53"/>
      </mc:Fallback>
    </mc:AlternateContent>
    <mc:AlternateContent xmlns:mc="http://schemas.openxmlformats.org/markup-compatibility/2006">
      <mc:Choice Requires="x14">
        <control shapeId="4150" r:id="rId110" name="Control 54">
          <controlPr defaultSize="0" r:id="rId111">
            <anchor moveWithCells="1">
              <from>
                <xdr:col>2</xdr:col>
                <xdr:colOff>0</xdr:colOff>
                <xdr:row>146</xdr:row>
                <xdr:rowOff>104775</xdr:rowOff>
              </from>
              <to>
                <xdr:col>3</xdr:col>
                <xdr:colOff>200025</xdr:colOff>
                <xdr:row>147</xdr:row>
                <xdr:rowOff>123825</xdr:rowOff>
              </to>
            </anchor>
          </controlPr>
        </control>
      </mc:Choice>
      <mc:Fallback>
        <control shapeId="4150" r:id="rId110" name="Control 54"/>
      </mc:Fallback>
    </mc:AlternateContent>
    <mc:AlternateContent xmlns:mc="http://schemas.openxmlformats.org/markup-compatibility/2006">
      <mc:Choice Requires="x14">
        <control shapeId="4151" r:id="rId112" name="Control 55">
          <controlPr defaultSize="0" r:id="rId113">
            <anchor moveWithCells="1">
              <from>
                <xdr:col>1</xdr:col>
                <xdr:colOff>0</xdr:colOff>
                <xdr:row>156</xdr:row>
                <xdr:rowOff>171450</xdr:rowOff>
              </from>
              <to>
                <xdr:col>1</xdr:col>
                <xdr:colOff>400050</xdr:colOff>
                <xdr:row>158</xdr:row>
                <xdr:rowOff>85725</xdr:rowOff>
              </to>
            </anchor>
          </controlPr>
        </control>
      </mc:Choice>
      <mc:Fallback>
        <control shapeId="4151" r:id="rId112" name="Control 55"/>
      </mc:Fallback>
    </mc:AlternateContent>
    <mc:AlternateContent xmlns:mc="http://schemas.openxmlformats.org/markup-compatibility/2006">
      <mc:Choice Requires="x14">
        <control shapeId="4152" r:id="rId114" name="Control 56">
          <controlPr defaultSize="0" r:id="rId115">
            <anchor moveWithCells="1">
              <from>
                <xdr:col>2</xdr:col>
                <xdr:colOff>0</xdr:colOff>
                <xdr:row>156</xdr:row>
                <xdr:rowOff>171450</xdr:rowOff>
              </from>
              <to>
                <xdr:col>3</xdr:col>
                <xdr:colOff>200025</xdr:colOff>
                <xdr:row>158</xdr:row>
                <xdr:rowOff>0</xdr:rowOff>
              </to>
            </anchor>
          </controlPr>
        </control>
      </mc:Choice>
      <mc:Fallback>
        <control shapeId="4152" r:id="rId114" name="Control 56"/>
      </mc:Fallback>
    </mc:AlternateContent>
    <mc:AlternateContent xmlns:mc="http://schemas.openxmlformats.org/markup-compatibility/2006">
      <mc:Choice Requires="x14">
        <control shapeId="4153" r:id="rId116" name="Control 57">
          <controlPr defaultSize="0" r:id="rId117">
            <anchor moveWithCells="1">
              <from>
                <xdr:col>2</xdr:col>
                <xdr:colOff>0</xdr:colOff>
                <xdr:row>156</xdr:row>
                <xdr:rowOff>171450</xdr:rowOff>
              </from>
              <to>
                <xdr:col>3</xdr:col>
                <xdr:colOff>200025</xdr:colOff>
                <xdr:row>158</xdr:row>
                <xdr:rowOff>0</xdr:rowOff>
              </to>
            </anchor>
          </controlPr>
        </control>
      </mc:Choice>
      <mc:Fallback>
        <control shapeId="4153" r:id="rId116" name="Control 57"/>
      </mc:Fallback>
    </mc:AlternateContent>
    <mc:AlternateContent xmlns:mc="http://schemas.openxmlformats.org/markup-compatibility/2006">
      <mc:Choice Requires="x14">
        <control shapeId="4154" r:id="rId118" name="Control 58">
          <controlPr defaultSize="0" r:id="rId119">
            <anchor moveWithCells="1">
              <from>
                <xdr:col>1</xdr:col>
                <xdr:colOff>0</xdr:colOff>
                <xdr:row>167</xdr:row>
                <xdr:rowOff>57150</xdr:rowOff>
              </from>
              <to>
                <xdr:col>1</xdr:col>
                <xdr:colOff>400050</xdr:colOff>
                <xdr:row>168</xdr:row>
                <xdr:rowOff>161925</xdr:rowOff>
              </to>
            </anchor>
          </controlPr>
        </control>
      </mc:Choice>
      <mc:Fallback>
        <control shapeId="4154" r:id="rId118" name="Control 58"/>
      </mc:Fallback>
    </mc:AlternateContent>
    <mc:AlternateContent xmlns:mc="http://schemas.openxmlformats.org/markup-compatibility/2006">
      <mc:Choice Requires="x14">
        <control shapeId="4155" r:id="rId120" name="Control 59">
          <controlPr defaultSize="0" r:id="rId121">
            <anchor moveWithCells="1">
              <from>
                <xdr:col>2</xdr:col>
                <xdr:colOff>0</xdr:colOff>
                <xdr:row>167</xdr:row>
                <xdr:rowOff>57150</xdr:rowOff>
              </from>
              <to>
                <xdr:col>3</xdr:col>
                <xdr:colOff>200025</xdr:colOff>
                <xdr:row>168</xdr:row>
                <xdr:rowOff>76200</xdr:rowOff>
              </to>
            </anchor>
          </controlPr>
        </control>
      </mc:Choice>
      <mc:Fallback>
        <control shapeId="4155" r:id="rId120" name="Control 59"/>
      </mc:Fallback>
    </mc:AlternateContent>
    <mc:AlternateContent xmlns:mc="http://schemas.openxmlformats.org/markup-compatibility/2006">
      <mc:Choice Requires="x14">
        <control shapeId="4156" r:id="rId122" name="Control 60">
          <controlPr defaultSize="0" r:id="rId123">
            <anchor moveWithCells="1">
              <from>
                <xdr:col>2</xdr:col>
                <xdr:colOff>0</xdr:colOff>
                <xdr:row>167</xdr:row>
                <xdr:rowOff>57150</xdr:rowOff>
              </from>
              <to>
                <xdr:col>3</xdr:col>
                <xdr:colOff>200025</xdr:colOff>
                <xdr:row>168</xdr:row>
                <xdr:rowOff>76200</xdr:rowOff>
              </to>
            </anchor>
          </controlPr>
        </control>
      </mc:Choice>
      <mc:Fallback>
        <control shapeId="4156" r:id="rId122" name="Control 60"/>
      </mc:Fallback>
    </mc:AlternateContent>
    <mc:AlternateContent xmlns:mc="http://schemas.openxmlformats.org/markup-compatibility/2006">
      <mc:Choice Requires="x14">
        <control shapeId="4157" r:id="rId124" name="Control 61">
          <controlPr defaultSize="0" r:id="rId125">
            <anchor moveWithCells="1">
              <from>
                <xdr:col>1</xdr:col>
                <xdr:colOff>0</xdr:colOff>
                <xdr:row>177</xdr:row>
                <xdr:rowOff>133350</xdr:rowOff>
              </from>
              <to>
                <xdr:col>1</xdr:col>
                <xdr:colOff>409575</xdr:colOff>
                <xdr:row>179</xdr:row>
                <xdr:rowOff>95250</xdr:rowOff>
              </to>
            </anchor>
          </controlPr>
        </control>
      </mc:Choice>
      <mc:Fallback>
        <control shapeId="4157" r:id="rId124" name="Control 61"/>
      </mc:Fallback>
    </mc:AlternateContent>
    <mc:AlternateContent xmlns:mc="http://schemas.openxmlformats.org/markup-compatibility/2006">
      <mc:Choice Requires="x14">
        <control shapeId="4158" r:id="rId126" name="Control 62">
          <controlPr defaultSize="0" r:id="rId127">
            <anchor moveWithCells="1">
              <from>
                <xdr:col>2</xdr:col>
                <xdr:colOff>0</xdr:colOff>
                <xdr:row>177</xdr:row>
                <xdr:rowOff>133350</xdr:rowOff>
              </from>
              <to>
                <xdr:col>3</xdr:col>
                <xdr:colOff>200025</xdr:colOff>
                <xdr:row>179</xdr:row>
                <xdr:rowOff>28575</xdr:rowOff>
              </to>
            </anchor>
          </controlPr>
        </control>
      </mc:Choice>
      <mc:Fallback>
        <control shapeId="4158" r:id="rId126" name="Control 62"/>
      </mc:Fallback>
    </mc:AlternateContent>
    <mc:AlternateContent xmlns:mc="http://schemas.openxmlformats.org/markup-compatibility/2006">
      <mc:Choice Requires="x14">
        <control shapeId="4159" r:id="rId128" name="Control 63">
          <controlPr defaultSize="0" r:id="rId129">
            <anchor moveWithCells="1">
              <from>
                <xdr:col>2</xdr:col>
                <xdr:colOff>0</xdr:colOff>
                <xdr:row>177</xdr:row>
                <xdr:rowOff>133350</xdr:rowOff>
              </from>
              <to>
                <xdr:col>3</xdr:col>
                <xdr:colOff>200025</xdr:colOff>
                <xdr:row>179</xdr:row>
                <xdr:rowOff>28575</xdr:rowOff>
              </to>
            </anchor>
          </controlPr>
        </control>
      </mc:Choice>
      <mc:Fallback>
        <control shapeId="4159" r:id="rId128" name="Control 63"/>
      </mc:Fallback>
    </mc:AlternateContent>
  </control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transitionEntry="1"/>
  <dimension ref="A2:O64"/>
  <sheetViews>
    <sheetView showGridLines="0" tabSelected="1" zoomScale="90" zoomScaleNormal="90" workbookViewId="0"/>
  </sheetViews>
  <sheetFormatPr defaultRowHeight="12.75" x14ac:dyDescent="0.2"/>
  <cols>
    <col min="1" max="29" width="10.7109375" customWidth="1"/>
  </cols>
  <sheetData>
    <row r="2" spans="1:15" x14ac:dyDescent="0.2">
      <c r="A2" t="s">
        <v>193</v>
      </c>
    </row>
    <row r="3" spans="1:15" x14ac:dyDescent="0.2">
      <c r="A3" s="74" t="s">
        <v>196</v>
      </c>
    </row>
    <row r="4" spans="1:15" x14ac:dyDescent="0.2">
      <c r="A4" t="s">
        <v>194</v>
      </c>
    </row>
    <row r="6" spans="1:15" x14ac:dyDescent="0.2">
      <c r="B6" s="102"/>
      <c r="C6" s="102"/>
      <c r="G6" t="s">
        <v>200</v>
      </c>
    </row>
    <row r="7" spans="1:15" x14ac:dyDescent="0.2">
      <c r="A7" s="108" t="s">
        <v>197</v>
      </c>
      <c r="B7" s="110" t="s">
        <v>195</v>
      </c>
      <c r="F7" s="108" t="s">
        <v>197</v>
      </c>
      <c r="G7" s="111" t="s">
        <v>198</v>
      </c>
      <c r="H7" s="109"/>
      <c r="I7" s="102"/>
      <c r="N7" s="108" t="s">
        <v>197</v>
      </c>
      <c r="O7" s="112" t="s">
        <v>199</v>
      </c>
    </row>
    <row r="8" spans="1:15" x14ac:dyDescent="0.2">
      <c r="A8" s="103">
        <v>1</v>
      </c>
      <c r="B8" s="92">
        <v>1.0216666666666667</v>
      </c>
      <c r="F8" s="103">
        <v>1</v>
      </c>
      <c r="G8" s="92">
        <v>1</v>
      </c>
      <c r="N8" s="103">
        <v>1</v>
      </c>
      <c r="O8">
        <v>1</v>
      </c>
    </row>
    <row r="9" spans="1:15" x14ac:dyDescent="0.2">
      <c r="A9" s="103">
        <v>2</v>
      </c>
      <c r="B9" s="92">
        <v>0.85333333333333339</v>
      </c>
      <c r="F9" s="103">
        <v>2</v>
      </c>
      <c r="G9" s="92">
        <v>0.87</v>
      </c>
      <c r="N9" s="103">
        <v>2</v>
      </c>
      <c r="O9">
        <v>0.83</v>
      </c>
    </row>
    <row r="10" spans="1:15" x14ac:dyDescent="0.2">
      <c r="A10" s="103">
        <v>3</v>
      </c>
      <c r="B10" s="92">
        <v>0.7927777777777778</v>
      </c>
      <c r="C10" s="104"/>
      <c r="F10" s="103">
        <v>3</v>
      </c>
      <c r="G10" s="92">
        <v>0.79900000000000004</v>
      </c>
      <c r="H10" s="104">
        <f>G8-G9</f>
        <v>0.13</v>
      </c>
      <c r="N10" s="103">
        <v>3</v>
      </c>
      <c r="O10">
        <v>0.77</v>
      </c>
    </row>
    <row r="11" spans="1:15" x14ac:dyDescent="0.2">
      <c r="A11" s="103">
        <v>4</v>
      </c>
      <c r="B11" s="92">
        <v>0.75777777777777788</v>
      </c>
      <c r="C11" s="104"/>
      <c r="F11" s="103">
        <v>4</v>
      </c>
      <c r="G11" s="92">
        <v>0.76</v>
      </c>
      <c r="H11" s="104">
        <f>G9-G10</f>
        <v>7.0999999999999952E-2</v>
      </c>
      <c r="I11" s="107">
        <f>H10-H11</f>
        <v>5.9000000000000052E-2</v>
      </c>
      <c r="N11" s="103">
        <v>4</v>
      </c>
      <c r="O11">
        <v>0.74199999999999999</v>
      </c>
    </row>
    <row r="12" spans="1:15" x14ac:dyDescent="0.2">
      <c r="A12" s="103">
        <v>5</v>
      </c>
      <c r="B12" s="92">
        <v>0.73055555555555562</v>
      </c>
      <c r="C12" s="104"/>
      <c r="F12" s="103">
        <v>5</v>
      </c>
      <c r="G12" s="92">
        <v>0.73799999999999999</v>
      </c>
      <c r="H12" s="104">
        <f>G10-G11</f>
        <v>3.9000000000000035E-2</v>
      </c>
      <c r="I12" s="107">
        <f>H11-H12</f>
        <v>3.1999999999999917E-2</v>
      </c>
      <c r="K12" s="107">
        <f>I11-I12</f>
        <v>2.7000000000000135E-2</v>
      </c>
      <c r="N12" s="103">
        <v>5</v>
      </c>
      <c r="O12">
        <v>0.73</v>
      </c>
    </row>
    <row r="13" spans="1:15" x14ac:dyDescent="0.2">
      <c r="A13" s="103">
        <v>10</v>
      </c>
      <c r="B13" s="80">
        <v>0.71</v>
      </c>
      <c r="C13" s="104"/>
      <c r="F13" s="103">
        <v>10</v>
      </c>
      <c r="G13" s="92">
        <v>0.7</v>
      </c>
      <c r="H13" s="104">
        <f>G11-G12</f>
        <v>2.200000000000002E-2</v>
      </c>
      <c r="I13" s="107">
        <f>H12-H13</f>
        <v>1.7000000000000015E-2</v>
      </c>
      <c r="K13" s="107">
        <f>I12-I13</f>
        <v>1.4999999999999902E-2</v>
      </c>
      <c r="N13" s="103">
        <v>10</v>
      </c>
      <c r="O13">
        <v>0.72</v>
      </c>
    </row>
    <row r="14" spans="1:15" x14ac:dyDescent="0.2">
      <c r="A14" s="103">
        <v>20</v>
      </c>
      <c r="B14" s="80">
        <v>0.7</v>
      </c>
      <c r="C14" s="104"/>
      <c r="F14" s="103">
        <v>20</v>
      </c>
      <c r="G14" s="80">
        <v>0.7</v>
      </c>
      <c r="H14" s="104">
        <f>(G12-G13)/5</f>
        <v>7.6000000000000069E-3</v>
      </c>
      <c r="I14" s="107">
        <f>(H13-H14)/5</f>
        <v>2.8800000000000028E-3</v>
      </c>
      <c r="K14" s="107">
        <f>I13-I14</f>
        <v>1.4120000000000013E-2</v>
      </c>
      <c r="N14" s="103">
        <v>20</v>
      </c>
      <c r="O14">
        <v>0.7</v>
      </c>
    </row>
    <row r="15" spans="1:15" x14ac:dyDescent="0.2">
      <c r="A15" s="103">
        <v>30</v>
      </c>
      <c r="B15" s="80">
        <v>0.7</v>
      </c>
      <c r="C15" s="104"/>
      <c r="F15" s="103">
        <v>30</v>
      </c>
      <c r="G15" s="80">
        <v>0.7</v>
      </c>
      <c r="H15" s="104"/>
      <c r="I15" s="107"/>
      <c r="K15" s="106"/>
      <c r="N15" s="103">
        <v>30</v>
      </c>
      <c r="O15">
        <v>0.7</v>
      </c>
    </row>
    <row r="16" spans="1:15" x14ac:dyDescent="0.2">
      <c r="A16" s="103">
        <v>40</v>
      </c>
      <c r="B16" s="80">
        <v>0.7</v>
      </c>
      <c r="C16" s="104"/>
      <c r="F16" s="103">
        <v>40</v>
      </c>
      <c r="G16" s="80">
        <v>0.7</v>
      </c>
      <c r="H16" s="104"/>
      <c r="I16" s="105"/>
      <c r="K16" s="105"/>
      <c r="N16" s="103">
        <v>40</v>
      </c>
      <c r="O16">
        <v>0.7</v>
      </c>
    </row>
    <row r="17" spans="1:15" x14ac:dyDescent="0.2">
      <c r="A17" s="103">
        <v>50</v>
      </c>
      <c r="B17" s="80">
        <v>0.7</v>
      </c>
      <c r="C17" s="104"/>
      <c r="F17" s="103">
        <v>50</v>
      </c>
      <c r="G17" s="80">
        <v>0.7</v>
      </c>
      <c r="H17" s="104"/>
      <c r="I17" s="105"/>
      <c r="K17" s="105"/>
      <c r="N17" s="103">
        <v>50</v>
      </c>
      <c r="O17">
        <v>0.7</v>
      </c>
    </row>
    <row r="18" spans="1:15" x14ac:dyDescent="0.2">
      <c r="D18" s="104"/>
      <c r="H18" s="104"/>
      <c r="I18" s="105"/>
      <c r="J18" s="105"/>
    </row>
    <row r="19" spans="1:15" x14ac:dyDescent="0.2">
      <c r="F19" s="102"/>
    </row>
    <row r="32" spans="1:15" x14ac:dyDescent="0.2">
      <c r="E32" s="40"/>
      <c r="F32" s="41"/>
      <c r="G32" s="41"/>
      <c r="H32" s="41"/>
      <c r="I32" s="41"/>
      <c r="J32" s="41"/>
      <c r="K32" s="44"/>
    </row>
    <row r="33" spans="3:11" x14ac:dyDescent="0.2">
      <c r="E33" s="45"/>
      <c r="F33" s="46"/>
      <c r="G33" s="46"/>
      <c r="H33" s="46"/>
      <c r="I33" s="46"/>
      <c r="J33" s="131" t="s">
        <v>203</v>
      </c>
      <c r="K33" s="49"/>
    </row>
    <row r="34" spans="3:11" x14ac:dyDescent="0.2">
      <c r="E34" s="45"/>
      <c r="F34" s="46"/>
      <c r="G34" s="46"/>
      <c r="H34" s="65" t="s">
        <v>202</v>
      </c>
      <c r="I34" s="65" t="s">
        <v>202</v>
      </c>
      <c r="J34" s="65" t="s">
        <v>202</v>
      </c>
      <c r="K34" s="49"/>
    </row>
    <row r="35" spans="3:11" x14ac:dyDescent="0.2">
      <c r="E35" s="45"/>
      <c r="F35" s="46"/>
      <c r="G35" s="46"/>
      <c r="H35" s="65"/>
      <c r="I35" s="65"/>
      <c r="J35" s="65"/>
      <c r="K35" s="49"/>
    </row>
    <row r="36" spans="3:11" x14ac:dyDescent="0.2">
      <c r="E36" s="45"/>
      <c r="F36" s="46"/>
      <c r="G36" s="132" t="s">
        <v>201</v>
      </c>
      <c r="H36" s="133" t="s">
        <v>204</v>
      </c>
      <c r="I36" s="133" t="s">
        <v>205</v>
      </c>
      <c r="J36" s="133" t="s">
        <v>206</v>
      </c>
      <c r="K36" s="148" t="s">
        <v>207</v>
      </c>
    </row>
    <row r="37" spans="3:11" x14ac:dyDescent="0.2">
      <c r="E37" s="45"/>
      <c r="F37" s="46"/>
      <c r="G37" s="65"/>
      <c r="H37" s="46"/>
      <c r="I37" s="46"/>
      <c r="J37" s="46"/>
      <c r="K37" s="149"/>
    </row>
    <row r="38" spans="3:11" x14ac:dyDescent="0.2">
      <c r="E38" s="150" t="s">
        <v>197</v>
      </c>
      <c r="F38" s="134">
        <v>0</v>
      </c>
      <c r="G38" s="65">
        <v>1</v>
      </c>
      <c r="H38" s="65">
        <v>2</v>
      </c>
      <c r="I38" s="65">
        <v>3</v>
      </c>
      <c r="J38" s="65">
        <v>4</v>
      </c>
      <c r="K38" s="149">
        <v>5</v>
      </c>
    </row>
    <row r="39" spans="3:11" x14ac:dyDescent="0.2">
      <c r="C39" s="114">
        <v>-7.4999999999999997E-2</v>
      </c>
      <c r="D39" s="114">
        <v>1.075</v>
      </c>
      <c r="E39" s="151">
        <v>1</v>
      </c>
      <c r="F39" s="135">
        <f>(C39*$F$38)+(D39)+0.0001</f>
        <v>1.0750999999999999</v>
      </c>
      <c r="G39" s="136">
        <f>G8</f>
        <v>1</v>
      </c>
      <c r="H39" s="135">
        <f>(G39+I39)/2+0.0001</f>
        <v>0.92510000000000003</v>
      </c>
      <c r="I39" s="136">
        <f>(G39+K39)/2</f>
        <v>0.85</v>
      </c>
      <c r="J39" s="135">
        <f>(I39+K39)/2+0.0001</f>
        <v>0.7750999999999999</v>
      </c>
      <c r="K39" s="99">
        <v>0.7</v>
      </c>
    </row>
    <row r="40" spans="3:11" x14ac:dyDescent="0.2">
      <c r="C40" s="114">
        <v>-4.2500000000000003E-2</v>
      </c>
      <c r="D40" s="114">
        <v>0.91249999999999998</v>
      </c>
      <c r="E40" s="151">
        <v>2</v>
      </c>
      <c r="F40" s="137">
        <f t="shared" ref="F40:F42" si="0">(C40*$F$38)+(D40)</f>
        <v>0.91249999999999998</v>
      </c>
      <c r="G40" s="138">
        <f>G9</f>
        <v>0.87</v>
      </c>
      <c r="H40" s="138">
        <f>(G40+I40)/2</f>
        <v>0.8274999999999999</v>
      </c>
      <c r="I40" s="138">
        <f t="shared" ref="I40:I43" si="1">(G40+K40)/2</f>
        <v>0.78499999999999992</v>
      </c>
      <c r="J40" s="138">
        <f>(I40+K40)/2+0.0001</f>
        <v>0.74259999999999993</v>
      </c>
      <c r="K40" s="152">
        <v>0.7</v>
      </c>
    </row>
    <row r="41" spans="3:11" x14ac:dyDescent="0.2">
      <c r="C41" s="114">
        <v>-2.47E-2</v>
      </c>
      <c r="D41" s="114">
        <v>0.82379999999999998</v>
      </c>
      <c r="E41" s="151">
        <v>3</v>
      </c>
      <c r="F41" s="139">
        <f t="shared" si="0"/>
        <v>0.82379999999999998</v>
      </c>
      <c r="G41" s="140">
        <f>G10</f>
        <v>0.79900000000000004</v>
      </c>
      <c r="H41" s="140">
        <f t="shared" ref="H41:H42" si="2">(G41+I41)/2</f>
        <v>0.7742500000000001</v>
      </c>
      <c r="I41" s="140">
        <f t="shared" si="1"/>
        <v>0.74950000000000006</v>
      </c>
      <c r="J41" s="140">
        <f t="shared" ref="J41:J43" si="3">(I41+K41)/2</f>
        <v>0.72475000000000001</v>
      </c>
      <c r="K41" s="56">
        <v>0.7</v>
      </c>
    </row>
    <row r="42" spans="3:11" x14ac:dyDescent="0.2">
      <c r="C42" s="114">
        <v>-1.4999999999999999E-2</v>
      </c>
      <c r="D42" s="114">
        <v>0.77500000000000002</v>
      </c>
      <c r="E42" s="151">
        <v>4</v>
      </c>
      <c r="F42" s="139">
        <f t="shared" si="0"/>
        <v>0.77500000000000002</v>
      </c>
      <c r="G42" s="140">
        <f>G11</f>
        <v>0.76</v>
      </c>
      <c r="H42" s="140">
        <f t="shared" si="2"/>
        <v>0.745</v>
      </c>
      <c r="I42" s="140">
        <f t="shared" si="1"/>
        <v>0.73</v>
      </c>
      <c r="J42" s="140">
        <f t="shared" si="3"/>
        <v>0.71499999999999997</v>
      </c>
      <c r="K42" s="56">
        <v>0.7</v>
      </c>
    </row>
    <row r="43" spans="3:11" x14ac:dyDescent="0.2">
      <c r="C43" s="114">
        <v>-9.4999999999999998E-3</v>
      </c>
      <c r="D43" s="114">
        <v>0.74750000000000005</v>
      </c>
      <c r="E43" s="151">
        <v>5</v>
      </c>
      <c r="F43" s="137">
        <f>(C43*$F$38)+(D43)</f>
        <v>0.74750000000000005</v>
      </c>
      <c r="G43" s="141">
        <f>G12</f>
        <v>0.73799999999999999</v>
      </c>
      <c r="H43" s="141">
        <f>(G43+I43)/2</f>
        <v>0.72849999999999993</v>
      </c>
      <c r="I43" s="141">
        <f t="shared" si="1"/>
        <v>0.71899999999999997</v>
      </c>
      <c r="J43" s="141">
        <f t="shared" si="3"/>
        <v>0.70950000000000002</v>
      </c>
      <c r="K43" s="153">
        <v>0.7</v>
      </c>
    </row>
    <row r="44" spans="3:11" x14ac:dyDescent="0.2">
      <c r="C44" s="113"/>
      <c r="D44" s="113"/>
      <c r="E44" s="151">
        <v>10</v>
      </c>
      <c r="F44" s="142">
        <v>0.7</v>
      </c>
      <c r="G44" s="142">
        <v>0.7</v>
      </c>
      <c r="H44" s="142">
        <v>0.7</v>
      </c>
      <c r="I44" s="142">
        <v>0.7</v>
      </c>
      <c r="J44" s="142">
        <v>0.7</v>
      </c>
      <c r="K44" s="154">
        <v>0.7</v>
      </c>
    </row>
    <row r="45" spans="3:11" x14ac:dyDescent="0.2">
      <c r="E45" s="151">
        <v>20</v>
      </c>
      <c r="F45" s="142">
        <v>0.7</v>
      </c>
      <c r="G45" s="142">
        <v>0.7</v>
      </c>
      <c r="H45" s="142">
        <v>0.7</v>
      </c>
      <c r="I45" s="142">
        <v>0.7</v>
      </c>
      <c r="J45" s="142">
        <v>0.7</v>
      </c>
      <c r="K45" s="154">
        <v>0.7</v>
      </c>
    </row>
    <row r="46" spans="3:11" x14ac:dyDescent="0.2">
      <c r="E46" s="151">
        <v>30</v>
      </c>
      <c r="F46" s="142">
        <v>0.7</v>
      </c>
      <c r="G46" s="142">
        <v>0.7</v>
      </c>
      <c r="H46" s="142">
        <v>0.7</v>
      </c>
      <c r="I46" s="142">
        <v>0.7</v>
      </c>
      <c r="J46" s="142">
        <v>0.7</v>
      </c>
      <c r="K46" s="154">
        <v>0.7</v>
      </c>
    </row>
    <row r="47" spans="3:11" x14ac:dyDescent="0.2">
      <c r="E47" s="151">
        <v>40</v>
      </c>
      <c r="F47" s="142">
        <v>0.7</v>
      </c>
      <c r="G47" s="142">
        <v>0.7</v>
      </c>
      <c r="H47" s="142">
        <v>0.7</v>
      </c>
      <c r="I47" s="142">
        <v>0.7</v>
      </c>
      <c r="J47" s="142">
        <v>0.7</v>
      </c>
      <c r="K47" s="154">
        <v>0.7</v>
      </c>
    </row>
    <row r="48" spans="3:11" x14ac:dyDescent="0.2">
      <c r="E48" s="151">
        <v>50</v>
      </c>
      <c r="F48" s="143">
        <v>0.7</v>
      </c>
      <c r="G48" s="143">
        <v>0.7</v>
      </c>
      <c r="H48" s="143">
        <v>0.7</v>
      </c>
      <c r="I48" s="143">
        <v>0.7</v>
      </c>
      <c r="J48" s="143">
        <v>0.7</v>
      </c>
      <c r="K48" s="152">
        <v>0.7</v>
      </c>
    </row>
    <row r="49" spans="5:12" x14ac:dyDescent="0.2">
      <c r="E49" s="150"/>
      <c r="F49" s="90"/>
      <c r="G49" s="90"/>
      <c r="H49" s="144"/>
      <c r="I49" s="144"/>
      <c r="J49" s="144"/>
      <c r="K49" s="155"/>
      <c r="L49" s="102"/>
    </row>
    <row r="50" spans="5:12" x14ac:dyDescent="0.2">
      <c r="E50" s="156"/>
      <c r="F50" s="145"/>
      <c r="G50" s="145"/>
      <c r="H50" s="145"/>
      <c r="I50" s="145"/>
      <c r="J50" s="145"/>
      <c r="K50" s="157"/>
      <c r="L50" s="102"/>
    </row>
    <row r="51" spans="5:12" x14ac:dyDescent="0.2">
      <c r="E51" s="45"/>
      <c r="F51" s="146"/>
      <c r="G51" s="46"/>
      <c r="H51" s="46"/>
      <c r="I51" s="46"/>
      <c r="J51" s="46"/>
      <c r="K51" s="49"/>
    </row>
    <row r="52" spans="5:12" x14ac:dyDescent="0.2">
      <c r="E52" s="158" t="s">
        <v>209</v>
      </c>
      <c r="F52" s="132" t="s">
        <v>208</v>
      </c>
      <c r="G52" s="132" t="s">
        <v>201</v>
      </c>
      <c r="H52" s="133" t="s">
        <v>204</v>
      </c>
      <c r="I52" s="133" t="s">
        <v>205</v>
      </c>
      <c r="J52" s="133" t="s">
        <v>206</v>
      </c>
      <c r="K52" s="148" t="s">
        <v>207</v>
      </c>
    </row>
    <row r="53" spans="5:12" x14ac:dyDescent="0.2">
      <c r="E53" s="150" t="s">
        <v>197</v>
      </c>
      <c r="F53" s="65">
        <v>0</v>
      </c>
      <c r="G53" s="65">
        <v>1</v>
      </c>
      <c r="H53" s="65">
        <v>2</v>
      </c>
      <c r="I53" s="65">
        <v>3</v>
      </c>
      <c r="J53" s="65">
        <v>4</v>
      </c>
      <c r="K53" s="149">
        <v>5</v>
      </c>
    </row>
    <row r="54" spans="5:12" x14ac:dyDescent="0.2">
      <c r="E54" s="45">
        <v>1</v>
      </c>
      <c r="F54" s="147">
        <f>F39</f>
        <v>1.0750999999999999</v>
      </c>
      <c r="G54" s="147">
        <f>G39</f>
        <v>1</v>
      </c>
      <c r="H54" s="147">
        <f t="shared" ref="H54:K54" si="4">H39</f>
        <v>0.92510000000000003</v>
      </c>
      <c r="I54" s="147">
        <f t="shared" si="4"/>
        <v>0.85</v>
      </c>
      <c r="J54" s="147">
        <f t="shared" si="4"/>
        <v>0.7750999999999999</v>
      </c>
      <c r="K54" s="159">
        <f t="shared" si="4"/>
        <v>0.7</v>
      </c>
    </row>
    <row r="55" spans="5:12" x14ac:dyDescent="0.2">
      <c r="E55" s="151">
        <v>2</v>
      </c>
      <c r="F55" s="143">
        <f t="shared" ref="F55" si="5">F40</f>
        <v>0.91249999999999998</v>
      </c>
      <c r="G55" s="143">
        <f t="shared" ref="G55:K58" si="6">G40</f>
        <v>0.87</v>
      </c>
      <c r="H55" s="143">
        <f t="shared" si="6"/>
        <v>0.8274999999999999</v>
      </c>
      <c r="I55" s="143">
        <f t="shared" si="6"/>
        <v>0.78499999999999992</v>
      </c>
      <c r="J55" s="143">
        <f t="shared" si="6"/>
        <v>0.74259999999999993</v>
      </c>
      <c r="K55" s="152">
        <f t="shared" si="6"/>
        <v>0.7</v>
      </c>
    </row>
    <row r="56" spans="5:12" x14ac:dyDescent="0.2">
      <c r="E56" s="151">
        <v>3</v>
      </c>
      <c r="F56" s="142">
        <f t="shared" ref="F56" si="7">F41</f>
        <v>0.82379999999999998</v>
      </c>
      <c r="G56" s="142">
        <f t="shared" si="6"/>
        <v>0.79900000000000004</v>
      </c>
      <c r="H56" s="142">
        <f t="shared" si="6"/>
        <v>0.7742500000000001</v>
      </c>
      <c r="I56" s="142">
        <f t="shared" si="6"/>
        <v>0.74950000000000006</v>
      </c>
      <c r="J56" s="142">
        <f t="shared" si="6"/>
        <v>0.72475000000000001</v>
      </c>
      <c r="K56" s="154">
        <f t="shared" si="6"/>
        <v>0.7</v>
      </c>
    </row>
    <row r="57" spans="5:12" x14ac:dyDescent="0.2">
      <c r="E57" s="151">
        <v>4</v>
      </c>
      <c r="F57" s="142">
        <f t="shared" ref="F57" si="8">F42</f>
        <v>0.77500000000000002</v>
      </c>
      <c r="G57" s="142">
        <f t="shared" si="6"/>
        <v>0.76</v>
      </c>
      <c r="H57" s="142">
        <f t="shared" si="6"/>
        <v>0.745</v>
      </c>
      <c r="I57" s="142">
        <f t="shared" si="6"/>
        <v>0.73</v>
      </c>
      <c r="J57" s="142">
        <f t="shared" si="6"/>
        <v>0.71499999999999997</v>
      </c>
      <c r="K57" s="154">
        <f t="shared" si="6"/>
        <v>0.7</v>
      </c>
    </row>
    <row r="58" spans="5:12" x14ac:dyDescent="0.2">
      <c r="E58" s="151">
        <v>5</v>
      </c>
      <c r="F58" s="143">
        <f t="shared" ref="F58" si="9">F43</f>
        <v>0.74750000000000005</v>
      </c>
      <c r="G58" s="143">
        <f t="shared" si="6"/>
        <v>0.73799999999999999</v>
      </c>
      <c r="H58" s="143">
        <f t="shared" si="6"/>
        <v>0.72849999999999993</v>
      </c>
      <c r="I58" s="143">
        <f t="shared" si="6"/>
        <v>0.71899999999999997</v>
      </c>
      <c r="J58" s="143">
        <f t="shared" si="6"/>
        <v>0.70950000000000002</v>
      </c>
      <c r="K58" s="152">
        <f t="shared" si="6"/>
        <v>0.7</v>
      </c>
    </row>
    <row r="59" spans="5:12" x14ac:dyDescent="0.2">
      <c r="E59" s="151">
        <v>10</v>
      </c>
      <c r="F59" s="142">
        <v>0.7</v>
      </c>
      <c r="G59" s="142">
        <v>0.7</v>
      </c>
      <c r="H59" s="142">
        <v>0.7</v>
      </c>
      <c r="I59" s="142">
        <v>0.7</v>
      </c>
      <c r="J59" s="142">
        <v>0.7</v>
      </c>
      <c r="K59" s="154">
        <v>0.7</v>
      </c>
    </row>
    <row r="60" spans="5:12" x14ac:dyDescent="0.2">
      <c r="E60" s="151">
        <v>20</v>
      </c>
      <c r="F60" s="142">
        <v>0.7</v>
      </c>
      <c r="G60" s="142">
        <v>0.7</v>
      </c>
      <c r="H60" s="142">
        <v>0.7</v>
      </c>
      <c r="I60" s="142">
        <v>0.7</v>
      </c>
      <c r="J60" s="142">
        <v>0.7</v>
      </c>
      <c r="K60" s="154">
        <v>0.7</v>
      </c>
    </row>
    <row r="61" spans="5:12" x14ac:dyDescent="0.2">
      <c r="E61" s="151">
        <v>30</v>
      </c>
      <c r="F61" s="142">
        <v>0.7</v>
      </c>
      <c r="G61" s="142">
        <v>0.7</v>
      </c>
      <c r="H61" s="142">
        <v>0.7</v>
      </c>
      <c r="I61" s="142">
        <v>0.7</v>
      </c>
      <c r="J61" s="142">
        <v>0.7</v>
      </c>
      <c r="K61" s="154">
        <v>0.7</v>
      </c>
    </row>
    <row r="62" spans="5:12" x14ac:dyDescent="0.2">
      <c r="E62" s="151">
        <v>40</v>
      </c>
      <c r="F62" s="142">
        <v>0.7</v>
      </c>
      <c r="G62" s="142">
        <v>0.7</v>
      </c>
      <c r="H62" s="142">
        <v>0.7</v>
      </c>
      <c r="I62" s="142">
        <v>0.7</v>
      </c>
      <c r="J62" s="142">
        <v>0.7</v>
      </c>
      <c r="K62" s="154">
        <v>0.7</v>
      </c>
    </row>
    <row r="63" spans="5:12" x14ac:dyDescent="0.2">
      <c r="E63" s="151">
        <v>50</v>
      </c>
      <c r="F63" s="143">
        <v>0.7</v>
      </c>
      <c r="G63" s="143">
        <v>0.7</v>
      </c>
      <c r="H63" s="143">
        <v>0.7</v>
      </c>
      <c r="I63" s="143">
        <v>0.7</v>
      </c>
      <c r="J63" s="143">
        <v>0.7</v>
      </c>
      <c r="K63" s="152">
        <v>0.7</v>
      </c>
    </row>
    <row r="64" spans="5:12" x14ac:dyDescent="0.2">
      <c r="E64" s="59"/>
      <c r="F64" s="60"/>
      <c r="G64" s="60"/>
      <c r="H64" s="60"/>
      <c r="I64" s="60"/>
      <c r="J64" s="60"/>
      <c r="K64" s="71"/>
    </row>
  </sheetData>
  <pageMargins left="0.7" right="0.7" top="0.75" bottom="0.75" header="0.3" footer="0.3"/>
  <pageSetup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misc01</vt:lpstr>
      <vt:lpstr>misc02</vt:lpstr>
      <vt:lpstr>aver_18tests</vt:lpstr>
      <vt:lpstr>aver_18tests_orig_zeta1</vt:lpstr>
      <vt:lpstr>ideal_r-zeta</vt:lpstr>
      <vt:lpstr>aver_18tests!Print_Area</vt:lpstr>
      <vt:lpstr>aver_18tests_orig_zeta1!Print_Area</vt:lpstr>
      <vt:lpstr>'ideal_r-zeta'!Print_Area</vt:lpstr>
    </vt:vector>
  </TitlesOfParts>
  <Company>Hewlett-Packard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Kevin Stillwell</dc:creator>
  <cp:lastModifiedBy>Kevin Stillwell</cp:lastModifiedBy>
  <cp:lastPrinted>2019-05-21T20:56:07Z</cp:lastPrinted>
  <dcterms:created xsi:type="dcterms:W3CDTF">2017-07-28T23:32:34Z</dcterms:created>
  <dcterms:modified xsi:type="dcterms:W3CDTF">2019-05-21T21:41:08Z</dcterms:modified>
</cp:coreProperties>
</file>